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6540" windowHeight="679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598" i="1" l="1"/>
  <c r="L595" i="1"/>
  <c r="K595" i="1"/>
  <c r="F595" i="1"/>
  <c r="E595" i="1"/>
  <c r="D595" i="1"/>
  <c r="D453" i="1" l="1"/>
  <c r="C453" i="1"/>
  <c r="B453" i="1"/>
  <c r="H332" i="1"/>
  <c r="G3" i="1"/>
  <c r="D11" i="1"/>
  <c r="C11" i="1"/>
  <c r="B11" i="1"/>
  <c r="A11" i="1"/>
  <c r="T3" i="1"/>
  <c r="R3" i="1"/>
  <c r="Q3" i="1"/>
  <c r="P3" i="1"/>
  <c r="O3" i="1"/>
  <c r="N3" i="1"/>
  <c r="M3" i="1"/>
  <c r="L3" i="1"/>
  <c r="K3" i="1"/>
  <c r="J3" i="1"/>
  <c r="I3" i="1"/>
  <c r="F3" i="1"/>
  <c r="E3" i="1"/>
  <c r="D3" i="1"/>
  <c r="C3" i="1"/>
  <c r="B3" i="1"/>
  <c r="A3" i="1"/>
</calcChain>
</file>

<file path=xl/sharedStrings.xml><?xml version="1.0" encoding="utf-8"?>
<sst xmlns="http://schemas.openxmlformats.org/spreadsheetml/2006/main" count="319" uniqueCount="173">
  <si>
    <t xml:space="preserve">ITALY </t>
  </si>
  <si>
    <t>SPAIN</t>
  </si>
  <si>
    <t>World</t>
  </si>
  <si>
    <t>AGE</t>
  </si>
  <si>
    <t>DEATH RATE</t>
  </si>
  <si>
    <t>confirmed cases</t>
  </si>
  <si>
    <t>all cases</t>
  </si>
  <si>
    <t>80+ years old</t>
  </si>
  <si>
    <t>70-79 years old</t>
  </si>
  <si>
    <t>60-69 years old</t>
  </si>
  <si>
    <t>50-59 years old</t>
  </si>
  <si>
    <t>40-49 years old</t>
  </si>
  <si>
    <t>30-39 years old</t>
  </si>
  <si>
    <t>20-29 years old</t>
  </si>
  <si>
    <t>10-19 years old</t>
  </si>
  <si>
    <t>0-9 years old</t>
  </si>
  <si>
    <t>no fatalities</t>
  </si>
  <si>
    <t>https://www.worldometers.info/coronavirus/coronavirus-age-sex-demographics</t>
  </si>
  <si>
    <t>SPAIN2</t>
  </si>
  <si>
    <t>https://www.theguardian.com/world/2020/mar/17/coronavirus-latest-at-a-glance-tuesday</t>
  </si>
  <si>
    <t>US - LA Times - 3/18</t>
  </si>
  <si>
    <t>Princess*</t>
  </si>
  <si>
    <t>Princess* Cruise ship : All 3618 tested 696 positive, of which 410 asymptomatic and to date 7 died.</t>
  </si>
  <si>
    <t>A study by the Chinese Center for Disease Control and Prevention found</t>
  </si>
  <si>
    <t>overall fatality rate of 2.3 percent for the general Chinese population</t>
  </si>
  <si>
    <t>8 percent for those 70 to 79</t>
  </si>
  <si>
    <t>14.8 percent for those 80 and older.</t>
  </si>
  <si>
    <t>3.6 percent for those 60 to 69</t>
  </si>
  <si>
    <t>https://cruxnow.com/news-analysis/2020/03/on-the-coronavirus-rapid-aging-falling-fertility-and-humanae-vitae/</t>
  </si>
  <si>
    <t>China</t>
  </si>
  <si>
    <t>Italy</t>
  </si>
  <si>
    <t>Iran</t>
  </si>
  <si>
    <t>Spain</t>
  </si>
  <si>
    <t>S.Korea</t>
  </si>
  <si>
    <t>Germany</t>
  </si>
  <si>
    <t>Fance</t>
  </si>
  <si>
    <t>U.S.</t>
  </si>
  <si>
    <t>Switz</t>
  </si>
  <si>
    <t>Emgland</t>
  </si>
  <si>
    <t>[GLOBAL-3/18]</t>
  </si>
  <si>
    <t>If the number of cases were to continue to double every three days, there would be about a hundred million cases in the United States by May.</t>
  </si>
  <si>
    <t>https://www.washingtonpost.com/graphics/2020/world/corona-simulator/</t>
  </si>
  <si>
    <t>https://www.vox.com/2020/3/12/21173783/coronavirus-death-age-covid-19-elderly-seniors</t>
  </si>
  <si>
    <t>“Using the 1918 influenza as a measure, the Centers for</t>
  </si>
  <si>
    <t>Disease Control and Prevention calculate that deaths in</t>
  </si>
  <si>
    <t xml:space="preserve">the United States from a similar outbreak today could </t>
  </si>
  <si>
    <t xml:space="preserve">each 207,000, with the initial cost to the economy </t>
  </si>
  <si>
    <t>roughly 1.5 percent of the GDP.</t>
  </si>
  <si>
    <t xml:space="preserve">However, there are some key differences, not least the </t>
  </si>
  <si>
    <t xml:space="preserve">fact that the Spanish flu disproportionately affected </t>
  </si>
  <si>
    <t xml:space="preserve">those of prime work age, whereas the coronavirus </t>
  </si>
  <si>
    <t xml:space="preserve">primarily kills the elderly. In the First World War </t>
  </si>
  <si>
    <t xml:space="preserve">outbreak there was thus a lasting impact on supply, with </t>
  </si>
  <si>
    <t>many families suffering the loss of the primary bread-</t>
  </si>
  <si>
    <t>winner.</t>
  </si>
  <si>
    <r>
      <t>This is quite unlikely to occur this time around. </t>
    </r>
    <r>
      <rPr>
        <b/>
        <i/>
        <sz val="18"/>
        <color indexed="63"/>
        <rFont val="Inherit"/>
      </rPr>
      <t xml:space="preserve">Not to </t>
    </r>
  </si>
  <si>
    <t xml:space="preserve">put too fine a point on it, from an entirely disinterested </t>
  </si>
  <si>
    <t xml:space="preserve">economic perspective, the COVID-19 might even prove </t>
  </si>
  <si>
    <t xml:space="preserve">mildly beneficial in the long term by disproportionately </t>
  </si>
  <si>
    <t>culling elderly dependents.”</t>
  </si>
  <si>
    <t>https://www.telegraph.co.uk/business/2020/03/03/does-fed-know-something-rest-us-do-not-panicked-interest-rate/</t>
  </si>
  <si>
    <r>
      <t xml:space="preserve">         </t>
    </r>
    <r>
      <rPr>
        <b/>
        <sz val="20"/>
        <color indexed="60"/>
        <rFont val="Baskerville Old Face"/>
        <family val="1"/>
      </rPr>
      <t>JEREMY WERNER on CULLING the ELDERLY</t>
    </r>
  </si>
  <si>
    <t>https://www.nytimes.com/interactive/2020/03/19/world/coronavirus-flatten-the-curve-countries.html?action=click&amp;module=Top%20Stories&amp;pgtype=Homepage</t>
  </si>
  <si>
    <t>https://www.washingtonpost.com/health/2020/03/19/younger-adults-are-large-percentage-coronavirus-hospitalizations-united-states-according-new-cdc-data/</t>
  </si>
  <si>
    <t>US-LA-Times</t>
  </si>
  <si>
    <t>WORLD-LA-Times</t>
  </si>
  <si>
    <t>CALIF-LA-Times</t>
  </si>
  <si>
    <t>If borne out by further testing, this could mean that current estimates of a roughly 1% fatality rate are accurate. This would make Covid-19 about 10 times more deadly than seasonal flu, which is estimated to kill between 290,000 and 650,000 people a year globally.</t>
  </si>
  <si>
    <t>https://www.theguardian.com/world/2020/mar/21/can-face-mask-protect-me-coronavirus-covid-19-myths-busted</t>
  </si>
  <si>
    <t>"NORMAL" 'FLU FATALITY RATE</t>
  </si>
  <si>
    <t>Spain 3- 3/22</t>
  </si>
  <si>
    <t>https://apnews.com/675d84737e34a94ddd55c6404272e024</t>
  </si>
  <si>
    <t>These numbers undermine the notion that many people who have died from the virus may soon have died anyway. In Paris, more than twice the usual number of people have died each day, far more than the peak of a bad flu season. In New York City, the number is now four times the normal amount.</t>
  </si>
  <si>
    <t>“10 states are preventing in-person religious gatherings in any form,”</t>
  </si>
  <si>
    <t xml:space="preserve">Roughly a third of states (15) are allowing religious gatherings to continue without any limit on their size. </t>
  </si>
  <si>
    <t>Twenty-two states and the District of Columbia have specified in their orders that religious gatherings can take place,</t>
  </si>
  <si>
    <t xml:space="preserve">           but only if they are limited to 10 people or fewer.”</t>
  </si>
  <si>
    <t>https://www.cdc.gov/nchs/nvss/vsrr/covid19/excess_deaths.htm</t>
  </si>
  <si>
    <t>CHART as of May 5, 2020</t>
  </si>
  <si>
    <t>Note disparity with earlier estimates:</t>
  </si>
  <si>
    <t>If "normal flu" deaths are approx .1% and 1918 flu 10%</t>
  </si>
  <si>
    <t>it had been suggested that covid-19 is approx 1%</t>
  </si>
  <si>
    <t>THESE stats (including efforts at containment) = approx .175%</t>
  </si>
  <si>
    <t>But how much is quaranteen or pop. Density?</t>
  </si>
  <si>
    <t>AREA</t>
  </si>
  <si>
    <t>PCT. ABOVE NORMAL</t>
  </si>
  <si>
    <t>EXCESS DEATHS</t>
  </si>
  <si>
    <t>REPORTED COVID-19 DEATHS</t>
  </si>
  <si>
    <t>GAP</t>
  </si>
  <si>
    <t>New York City</t>
  </si>
  <si>
    <t>March 15 - May 2</t>
  </si>
  <si>
    <t>New Jersey</t>
  </si>
  <si>
    <t>March 15 - April 11</t>
  </si>
  <si>
    <t>Illinois</t>
  </si>
  <si>
    <t>Massachusetts</t>
  </si>
  <si>
    <t>California</t>
  </si>
  <si>
    <t>Maryland</t>
  </si>
  <si>
    <t>Florida</t>
  </si>
  <si>
    <t>Washington</t>
  </si>
  <si>
    <t>—</t>
  </si>
  <si>
    <t>New York (excluding N.Y.C.)</t>
  </si>
  <si>
    <t>March 15 - March 28</t>
  </si>
  <si>
    <t>Michigan</t>
  </si>
  <si>
    <t>Colorado</t>
  </si>
  <si>
    <t>March 15 - April 4</t>
  </si>
  <si>
    <t>Wisconsin</t>
  </si>
  <si>
    <t>South Carolina</t>
  </si>
  <si>
    <t>Indiana</t>
  </si>
  <si>
    <t>Arizona</t>
  </si>
  <si>
    <t>Texas</t>
  </si>
  <si>
    <t>Vermont</t>
  </si>
  <si>
    <t>Idaho</t>
  </si>
  <si>
    <t>New Hampshire</t>
  </si>
  <si>
    <t>Wyoming</t>
  </si>
  <si>
    <t>Utah</t>
  </si>
  <si>
    <t>Maine</t>
  </si>
  <si>
    <t>March 15 - April 18</t>
  </si>
  <si>
    <t>Delaware</t>
  </si>
  <si>
    <t>March 15 - March 21</t>
  </si>
  <si>
    <t>Oregon</t>
  </si>
  <si>
    <t>Normal</t>
  </si>
  <si>
    <t>&lt;10</t>
  </si>
  <si>
    <t>Alabama</t>
  </si>
  <si>
    <t>Below normal</t>
  </si>
  <si>
    <t>&lt;0</t>
  </si>
  <si>
    <t>Arkansas</t>
  </si>
  <si>
    <t>Georgia</t>
  </si>
  <si>
    <t>Hawaii</t>
  </si>
  <si>
    <t>Iowa</t>
  </si>
  <si>
    <t>Kansas</t>
  </si>
  <si>
    <t>Kentucky</t>
  </si>
  <si>
    <t>Minnesota</t>
  </si>
  <si>
    <t>Missouri</t>
  </si>
  <si>
    <t>Montana</t>
  </si>
  <si>
    <t>Nebraska</t>
  </si>
  <si>
    <t>Nevada</t>
  </si>
  <si>
    <t>Oklahoma</t>
  </si>
  <si>
    <t>Tennessee</t>
  </si>
  <si>
    <t>Washington, D.C.</t>
  </si>
  <si>
    <t>https://www.nytimes.com/interactive/2020/05/05/us/coronavirus-death-toll-us.html?action=click&amp;module=Spotlight&amp;pgtype=Homepage</t>
  </si>
  <si>
    <t>New York Times finally compares excess deaths state-by-state 05-06-2020</t>
  </si>
  <si>
    <t>FOR ONGOING EUROPEAN NATION "EXCESS DEATHS" STATISTICS:</t>
  </si>
  <si>
    <t>https://www.euromomo.eu/graphs-and-maps#excess-mortality</t>
  </si>
  <si>
    <t>MORTALITY RATES (problematic numbers) as of May 12, 2020</t>
  </si>
  <si>
    <t>Confirmed</t>
  </si>
  <si>
    <t>Deaths</t>
  </si>
  <si>
    <t>USA</t>
  </si>
  <si>
    <t>world</t>
  </si>
  <si>
    <t>https://www.google.com/search?q=coronavirus+mortality+rate&amp;rlz=1C1GCEU_enUS821US821&amp;oq=coronavirus+mortality+rate&amp;aqs=chrome..69i57j0l7.7052j0j8&amp;sourceid=chrome&amp;ie=UTF-8</t>
  </si>
  <si>
    <t>Jurisdiction:</t>
  </si>
  <si>
    <t>United States</t>
  </si>
  <si>
    <t>Week-ending Date:</t>
  </si>
  <si>
    <t>Average expected number of deaths:</t>
  </si>
  <si>
    <t>Upper bound threshold for excess deaths:</t>
  </si>
  <si>
    <t>Predicted (weighted) number of deaths:</t>
  </si>
  <si>
    <t>Percent excess:</t>
  </si>
  <si>
    <t>6.4 - 10.2</t>
  </si>
  <si>
    <t>8.2 - 12.0</t>
  </si>
  <si>
    <t>FIRST</t>
  </si>
  <si>
    <t>WORST</t>
  </si>
  <si>
    <t>35.6 - 40.4</t>
  </si>
  <si>
    <t>AVERAGE?</t>
  </si>
  <si>
    <t>RECENT</t>
  </si>
  <si>
    <t>MOST RECENT</t>
  </si>
  <si>
    <t>0.0 - 0.6</t>
  </si>
  <si>
    <t>https://www.cdc.gov/nchs/nvss/vsrr/covid19/excess_deaths.htm#dashboard</t>
  </si>
  <si>
    <t>LAST DATE SHOWN is JUNE 13, 2020</t>
  </si>
  <si>
    <t>9/5/2020</t>
  </si>
  <si>
    <t>SEPTEMBER 5, 2020 - NO EXCESS DEATHS</t>
  </si>
  <si>
    <t xml:space="preserve">VERY APPROX: </t>
  </si>
  <si>
    <t>Expected</t>
  </si>
  <si>
    <t>Actual</t>
  </si>
  <si>
    <t>TOTAL DEATHS</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</si>
</sst>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Calibri"/>
      <family val="2"/>
      <scheme val="minor"/>
    </font>
    <font>
      <sz val="14"/>
      <color indexed="8"/>
      <name val="Garamond"/>
      <family val="1"/>
    </font>
    <font>
      <sz val="12"/>
      <color indexed="63"/>
      <name val="Arial"/>
      <family val="2"/>
    </font>
    <font>
      <b/>
      <sz val="12"/>
      <color indexed="63"/>
      <name val="Arial"/>
      <family val="2"/>
    </font>
    <font>
      <sz val="15"/>
      <color indexed="63"/>
      <name val="Times New Roman"/>
      <family val="1"/>
    </font>
    <font>
      <sz val="14"/>
      <color indexed="63"/>
      <name val="Georgia"/>
      <family val="1"/>
    </font>
    <font>
      <i/>
      <sz val="18"/>
      <color indexed="63"/>
      <name val="Inherit"/>
    </font>
    <font>
      <b/>
      <i/>
      <sz val="18"/>
      <color indexed="63"/>
      <name val="Inherit"/>
    </font>
    <font>
      <sz val="20"/>
      <color indexed="8"/>
      <name val="Calibri"/>
      <family val="2"/>
    </font>
    <font>
      <b/>
      <sz val="20"/>
      <color indexed="60"/>
      <name val="Baskerville Old Face"/>
      <family val="1"/>
    </font>
    <font>
      <i/>
      <sz val="11"/>
      <color indexed="8"/>
      <name val="Calibri"/>
      <family val="2"/>
    </font>
    <font>
      <sz val="13"/>
      <color indexed="8"/>
      <name val="Georgia"/>
      <family val="1"/>
    </font>
    <font>
      <sz val="8"/>
      <name val="Calibri"/>
      <family val="2"/>
    </font>
    <font>
      <i/>
      <sz val="10"/>
      <color indexed="8"/>
      <name val="Open Sans"/>
      <family val="2"/>
    </font>
    <font>
      <sz val="12"/>
      <color indexed="8"/>
      <name val="Times New Roman"/>
      <family val="1"/>
    </font>
    <font>
      <sz val="12"/>
      <color indexed="55"/>
      <name val="Times New Roman"/>
      <family val="1"/>
    </font>
    <font>
      <sz val="18"/>
      <color indexed="63"/>
      <name val="Arial"/>
      <family val="2"/>
    </font>
    <font>
      <b/>
      <sz val="7"/>
      <color indexed="63"/>
      <name val="Tableau Book"/>
    </font>
    <font>
      <sz val="6"/>
      <color indexed="8"/>
      <name val="Arial"/>
      <family val="2"/>
    </font>
    <font>
      <u/>
      <sz val="11"/>
      <color theme="10"/>
      <name val="Calibri"/>
      <family val="2"/>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right style="thick">
        <color indexed="22"/>
      </right>
      <top style="thick">
        <color indexed="22"/>
      </top>
      <bottom/>
      <diagonal/>
    </border>
    <border>
      <left/>
      <right style="thick">
        <color indexed="22"/>
      </right>
      <top/>
      <bottom style="thick">
        <color indexed="22"/>
      </bottom>
      <diagonal/>
    </border>
    <border>
      <left style="thick">
        <color indexed="22"/>
      </left>
      <right style="thick">
        <color indexed="22"/>
      </right>
      <top/>
      <bottom style="thick">
        <color indexed="22"/>
      </bottom>
      <diagonal/>
    </border>
    <border>
      <left/>
      <right/>
      <top/>
      <bottom style="medium">
        <color indexed="64"/>
      </bottom>
      <diagonal/>
    </border>
    <border>
      <left/>
      <right/>
      <top style="medium">
        <color indexed="64"/>
      </top>
      <bottom/>
      <diagonal/>
    </border>
    <border>
      <left style="thick">
        <color indexed="22"/>
      </left>
      <right style="thick">
        <color indexed="22"/>
      </right>
      <top style="thick">
        <color indexed="22"/>
      </top>
      <bottom/>
      <diagonal/>
    </border>
  </borders>
  <cellStyleXfs count="2">
    <xf numFmtId="0" fontId="0" fillId="0" borderId="0"/>
    <xf numFmtId="0" fontId="19" fillId="0" borderId="0" applyNumberFormat="0" applyFill="0" applyBorder="0" applyAlignment="0" applyProtection="0"/>
  </cellStyleXfs>
  <cellXfs count="44">
    <xf numFmtId="0" fontId="0" fillId="0" borderId="0" xfId="0"/>
    <xf numFmtId="15" fontId="0" fillId="0" borderId="0" xfId="0" applyNumberFormat="1"/>
    <xf numFmtId="0" fontId="1" fillId="0" borderId="0" xfId="0" applyFont="1"/>
    <xf numFmtId="0" fontId="2" fillId="2" borderId="1"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3" fillId="2" borderId="3" xfId="0" applyFont="1" applyFill="1" applyBorder="1" applyAlignment="1">
      <alignment vertical="center" wrapText="1"/>
    </xf>
    <xf numFmtId="10" fontId="3" fillId="2" borderId="2" xfId="0" applyNumberFormat="1"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19" fillId="0" borderId="0" xfId="1"/>
    <xf numFmtId="0" fontId="4" fillId="0" borderId="0" xfId="0" applyFont="1"/>
    <xf numFmtId="0" fontId="5" fillId="0" borderId="0" xfId="0" applyFont="1"/>
    <xf numFmtId="0" fontId="6" fillId="0" borderId="0" xfId="0" applyFont="1" applyAlignment="1">
      <alignment horizontal="left" vertical="center" indent="5"/>
    </xf>
    <xf numFmtId="0" fontId="7" fillId="0" borderId="0" xfId="0" applyFont="1" applyAlignment="1">
      <alignment horizontal="left" vertical="center" indent="5"/>
    </xf>
    <xf numFmtId="0" fontId="19" fillId="0" borderId="0" xfId="1" applyAlignment="1">
      <alignment vertical="center"/>
    </xf>
    <xf numFmtId="0" fontId="8" fillId="0" borderId="0" xfId="0" applyFont="1"/>
    <xf numFmtId="0" fontId="10" fillId="0" borderId="0" xfId="0" applyFont="1"/>
    <xf numFmtId="0" fontId="11" fillId="0" borderId="0" xfId="0" applyFont="1"/>
    <xf numFmtId="0" fontId="13" fillId="0" borderId="0" xfId="0" applyFont="1"/>
    <xf numFmtId="0" fontId="15" fillId="0" borderId="4" xfId="0" applyFont="1" applyBorder="1" applyAlignment="1">
      <alignment vertical="center" wrapText="1"/>
    </xf>
    <xf numFmtId="0" fontId="15" fillId="0" borderId="0" xfId="0" applyFont="1" applyAlignment="1">
      <alignment horizontal="right" vertical="center" wrapText="1"/>
    </xf>
    <xf numFmtId="0" fontId="15" fillId="0" borderId="4" xfId="0" applyFont="1" applyBorder="1" applyAlignment="1">
      <alignment horizontal="center" vertical="center" wrapText="1"/>
    </xf>
    <xf numFmtId="0" fontId="15" fillId="0" borderId="4" xfId="0" applyFont="1" applyBorder="1" applyAlignment="1">
      <alignment horizontal="right" vertical="center" wrapText="1"/>
    </xf>
    <xf numFmtId="0" fontId="14" fillId="0" borderId="0" xfId="0" applyFont="1" applyAlignment="1">
      <alignment vertical="center" wrapText="1"/>
    </xf>
    <xf numFmtId="3" fontId="0" fillId="0" borderId="0" xfId="0" applyNumberFormat="1"/>
    <xf numFmtId="3" fontId="16" fillId="0" borderId="0" xfId="0" applyNumberFormat="1" applyFont="1"/>
    <xf numFmtId="0" fontId="14" fillId="0" borderId="0" xfId="0" applyFont="1"/>
    <xf numFmtId="0" fontId="17" fillId="2" borderId="0" xfId="0" applyFont="1" applyFill="1" applyAlignment="1">
      <alignment vertical="top" wrapText="1"/>
    </xf>
    <xf numFmtId="0" fontId="18" fillId="2" borderId="0" xfId="0" applyFont="1" applyFill="1" applyAlignment="1">
      <alignment vertical="top" wrapText="1"/>
    </xf>
    <xf numFmtId="15" fontId="17" fillId="2" borderId="0" xfId="0" applyNumberFormat="1" applyFont="1" applyFill="1" applyAlignment="1">
      <alignment vertical="top" wrapText="1"/>
    </xf>
    <xf numFmtId="3" fontId="17" fillId="2" borderId="0" xfId="0" applyNumberFormat="1" applyFont="1" applyFill="1" applyAlignment="1">
      <alignment vertical="top" wrapText="1"/>
    </xf>
    <xf numFmtId="0" fontId="0" fillId="0" borderId="0" xfId="0" applyFont="1"/>
    <xf numFmtId="15" fontId="0" fillId="0" borderId="0" xfId="0" quotePrefix="1" applyNumberFormat="1"/>
    <xf numFmtId="0" fontId="14" fillId="0" borderId="5" xfId="0" applyFont="1" applyBorder="1" applyAlignment="1">
      <alignment horizontal="right" vertical="center" wrapText="1"/>
    </xf>
    <xf numFmtId="0" fontId="14" fillId="0" borderId="4" xfId="0" applyFont="1" applyBorder="1" applyAlignment="1">
      <alignment horizontal="right" vertical="center" wrapText="1"/>
    </xf>
    <xf numFmtId="0" fontId="14" fillId="0" borderId="0" xfId="0" applyFont="1" applyAlignment="1">
      <alignment horizontal="right"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9" fontId="14" fillId="0" borderId="0" xfId="0" applyNumberFormat="1" applyFont="1" applyAlignment="1">
      <alignment horizontal="right" vertical="center" wrapText="1"/>
    </xf>
    <xf numFmtId="3" fontId="14" fillId="0" borderId="0" xfId="0" applyNumberFormat="1" applyFont="1" applyAlignment="1">
      <alignment horizontal="right" vertical="center" wrapText="1"/>
    </xf>
    <xf numFmtId="3" fontId="14" fillId="0" borderId="5" xfId="0" applyNumberFormat="1" applyFont="1" applyBorder="1" applyAlignment="1">
      <alignment horizontal="right" vertical="center" wrapText="1"/>
    </xf>
    <xf numFmtId="3" fontId="14" fillId="0" borderId="4" xfId="0" applyNumberFormat="1" applyFont="1" applyBorder="1" applyAlignment="1">
      <alignment horizontal="right" vertical="center" wrapText="1"/>
    </xf>
    <xf numFmtId="0" fontId="2" fillId="2" borderId="6" xfId="0" applyFont="1" applyFill="1" applyBorder="1" applyAlignment="1">
      <alignment vertical="center" wrapText="1"/>
    </xf>
    <xf numFmtId="0" fontId="2" fillId="2" borderId="3"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6" Type="http://schemas.openxmlformats.org/officeDocument/2006/relationships/image" Target="../media/image16.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6</xdr:col>
      <xdr:colOff>590550</xdr:colOff>
      <xdr:row>75</xdr:row>
      <xdr:rowOff>161925</xdr:rowOff>
    </xdr:to>
    <xdr:pic>
      <xdr:nvPicPr>
        <xdr:cNvPr id="103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01550"/>
          <a:ext cx="6029325" cy="3209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13</xdr:col>
      <xdr:colOff>152400</xdr:colOff>
      <xdr:row>86</xdr:row>
      <xdr:rowOff>38100</xdr:rowOff>
    </xdr:to>
    <xdr:pic>
      <xdr:nvPicPr>
        <xdr:cNvPr id="103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059150"/>
          <a:ext cx="98679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9</xdr:col>
      <xdr:colOff>285750</xdr:colOff>
      <xdr:row>55</xdr:row>
      <xdr:rowOff>19050</xdr:rowOff>
    </xdr:to>
    <xdr:pic>
      <xdr:nvPicPr>
        <xdr:cNvPr id="1039" name="Picture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639050"/>
          <a:ext cx="7562850" cy="401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108</xdr:row>
      <xdr:rowOff>0</xdr:rowOff>
    </xdr:from>
    <xdr:to>
      <xdr:col>9</xdr:col>
      <xdr:colOff>38100</xdr:colOff>
      <xdr:row>121</xdr:row>
      <xdr:rowOff>66675</xdr:rowOff>
    </xdr:to>
    <xdr:pic>
      <xdr:nvPicPr>
        <xdr:cNvPr id="1040" name="Picture 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3698200"/>
          <a:ext cx="7315200" cy="254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124</xdr:row>
      <xdr:rowOff>0</xdr:rowOff>
    </xdr:from>
    <xdr:to>
      <xdr:col>3</xdr:col>
      <xdr:colOff>609600</xdr:colOff>
      <xdr:row>142</xdr:row>
      <xdr:rowOff>152400</xdr:rowOff>
    </xdr:to>
    <xdr:pic>
      <xdr:nvPicPr>
        <xdr:cNvPr id="1041"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6746200"/>
          <a:ext cx="4000500" cy="358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144</xdr:row>
      <xdr:rowOff>0</xdr:rowOff>
    </xdr:from>
    <xdr:to>
      <xdr:col>11</xdr:col>
      <xdr:colOff>0</xdr:colOff>
      <xdr:row>165</xdr:row>
      <xdr:rowOff>133350</xdr:rowOff>
    </xdr:to>
    <xdr:pic>
      <xdr:nvPicPr>
        <xdr:cNvPr id="1042" name="Picture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0556200"/>
          <a:ext cx="8496300" cy="413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174</xdr:row>
      <xdr:rowOff>0</xdr:rowOff>
    </xdr:from>
    <xdr:to>
      <xdr:col>17</xdr:col>
      <xdr:colOff>419100</xdr:colOff>
      <xdr:row>200</xdr:row>
      <xdr:rowOff>76200</xdr:rowOff>
    </xdr:to>
    <xdr:pic>
      <xdr:nvPicPr>
        <xdr:cNvPr id="1043" name="Picture 7" descr="2020_04-21_all_eight_countries_compared"/>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6290250"/>
          <a:ext cx="12573000" cy="502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204</xdr:row>
      <xdr:rowOff>0</xdr:rowOff>
    </xdr:from>
    <xdr:to>
      <xdr:col>6</xdr:col>
      <xdr:colOff>514350</xdr:colOff>
      <xdr:row>230</xdr:row>
      <xdr:rowOff>9525</xdr:rowOff>
    </xdr:to>
    <xdr:pic>
      <xdr:nvPicPr>
        <xdr:cNvPr id="1044" name="Picture 8" descr="2020_04-21_1-4_of_eight_countries_compared"/>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42005250"/>
          <a:ext cx="5953125" cy="496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232</xdr:row>
      <xdr:rowOff>0</xdr:rowOff>
    </xdr:from>
    <xdr:to>
      <xdr:col>6</xdr:col>
      <xdr:colOff>552450</xdr:colOff>
      <xdr:row>258</xdr:row>
      <xdr:rowOff>66675</xdr:rowOff>
    </xdr:to>
    <xdr:pic>
      <xdr:nvPicPr>
        <xdr:cNvPr id="1045" name="Picture 9" descr="2020_04-21_5-8_of_eight_countries_compared"/>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47339250"/>
          <a:ext cx="5991225" cy="501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267</xdr:row>
      <xdr:rowOff>76200</xdr:rowOff>
    </xdr:from>
    <xdr:to>
      <xdr:col>8</xdr:col>
      <xdr:colOff>114300</xdr:colOff>
      <xdr:row>296</xdr:row>
      <xdr:rowOff>171450</xdr:rowOff>
    </xdr:to>
    <xdr:pic>
      <xdr:nvPicPr>
        <xdr:cNvPr id="1046" name="Picture 1"/>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54121050"/>
          <a:ext cx="6781800" cy="561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301</xdr:row>
      <xdr:rowOff>123825</xdr:rowOff>
    </xdr:from>
    <xdr:to>
      <xdr:col>13</xdr:col>
      <xdr:colOff>381000</xdr:colOff>
      <xdr:row>322</xdr:row>
      <xdr:rowOff>9525</xdr:rowOff>
    </xdr:to>
    <xdr:pic>
      <xdr:nvPicPr>
        <xdr:cNvPr id="1047" name="Picture 2"/>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00" y="60645675"/>
          <a:ext cx="10058400" cy="388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328</xdr:row>
      <xdr:rowOff>0</xdr:rowOff>
    </xdr:from>
    <xdr:to>
      <xdr:col>9</xdr:col>
      <xdr:colOff>123825</xdr:colOff>
      <xdr:row>360</xdr:row>
      <xdr:rowOff>76200</xdr:rowOff>
    </xdr:to>
    <xdr:pic>
      <xdr:nvPicPr>
        <xdr:cNvPr id="1048" name="Picture 3"/>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65665350"/>
          <a:ext cx="7400925" cy="617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461</xdr:row>
      <xdr:rowOff>0</xdr:rowOff>
    </xdr:from>
    <xdr:to>
      <xdr:col>14</xdr:col>
      <xdr:colOff>85725</xdr:colOff>
      <xdr:row>487</xdr:row>
      <xdr:rowOff>47625</xdr:rowOff>
    </xdr:to>
    <xdr:pic>
      <xdr:nvPicPr>
        <xdr:cNvPr id="1049" name="Picture 25"/>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95545275"/>
          <a:ext cx="10410825" cy="50006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9525</xdr:colOff>
      <xdr:row>491</xdr:row>
      <xdr:rowOff>9525</xdr:rowOff>
    </xdr:from>
    <xdr:to>
      <xdr:col>6</xdr:col>
      <xdr:colOff>200025</xdr:colOff>
      <xdr:row>503</xdr:row>
      <xdr:rowOff>95250</xdr:rowOff>
    </xdr:to>
    <xdr:pic>
      <xdr:nvPicPr>
        <xdr:cNvPr id="1051" name="Picture 27"/>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314450" y="100698300"/>
          <a:ext cx="4324350" cy="42957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0</xdr:colOff>
      <xdr:row>565</xdr:row>
      <xdr:rowOff>0</xdr:rowOff>
    </xdr:from>
    <xdr:to>
      <xdr:col>13</xdr:col>
      <xdr:colOff>342900</xdr:colOff>
      <xdr:row>591</xdr:row>
      <xdr:rowOff>160582</xdr:rowOff>
    </xdr:to>
    <xdr:pic>
      <xdr:nvPicPr>
        <xdr:cNvPr id="2" name="Picture 1"/>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0" y="118395750"/>
          <a:ext cx="10058400" cy="5113582"/>
        </a:xfrm>
        <a:prstGeom prst="rect">
          <a:avLst/>
        </a:prstGeom>
      </xdr:spPr>
    </xdr:pic>
    <xdr:clientData/>
  </xdr:twoCellAnchor>
  <xdr:twoCellAnchor editAs="oneCell">
    <xdr:from>
      <xdr:col>0</xdr:col>
      <xdr:colOff>0</xdr:colOff>
      <xdr:row>599</xdr:row>
      <xdr:rowOff>0</xdr:rowOff>
    </xdr:from>
    <xdr:to>
      <xdr:col>13</xdr:col>
      <xdr:colOff>342900</xdr:colOff>
      <xdr:row>620</xdr:row>
      <xdr:rowOff>147037</xdr:rowOff>
    </xdr:to>
    <xdr:pic>
      <xdr:nvPicPr>
        <xdr:cNvPr id="3" name="Picture 2"/>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0" y="125272800"/>
          <a:ext cx="10058400" cy="41475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telegraph.co.uk/business/2020/03/03/does-fed-know-something-rest-us-do-not-panicked-interest-rate/" TargetMode="External"/><Relationship Id="rId13" Type="http://schemas.openxmlformats.org/officeDocument/2006/relationships/hyperlink" Target="https://www.nytimes.com/interactive/2020/04/10/upshot/coronavirus-deaths-new-york-city.html" TargetMode="External"/><Relationship Id="rId18" Type="http://schemas.openxmlformats.org/officeDocument/2006/relationships/hyperlink" Target="https://www.cdc.gov/nchs/nvss/vsrr/covid19/excess_deaths.htm" TargetMode="External"/><Relationship Id="rId3" Type="http://schemas.openxmlformats.org/officeDocument/2006/relationships/hyperlink" Target="https://cruxnow.com/news-analysis/2020/03/on-the-coronavirus-rapid-aging-falling-fertility-and-humanae-vitae/" TargetMode="External"/><Relationship Id="rId21" Type="http://schemas.openxmlformats.org/officeDocument/2006/relationships/drawing" Target="../drawings/drawing1.xml"/><Relationship Id="rId7" Type="http://schemas.openxmlformats.org/officeDocument/2006/relationships/hyperlink" Target="https://www.vox.com/2020/3/12/21173783/coronavirus-death-age-covid-19-elderly-seniors" TargetMode="External"/><Relationship Id="rId12" Type="http://schemas.openxmlformats.org/officeDocument/2006/relationships/hyperlink" Target="https://apnews.com/675d84737e34a94ddd55c6404272e024" TargetMode="External"/><Relationship Id="rId17" Type="http://schemas.openxmlformats.org/officeDocument/2006/relationships/hyperlink" Target="https://www.google.com/search?q=coronavirus+mortality+rate&amp;rlz=1C1GCEU_enUS821US821&amp;oq=coronavirus+mortality+rate&amp;aqs=chrome..69i57j0l7.7052j0j8&amp;sourceid=chrome&amp;ie=UTF-8" TargetMode="External"/><Relationship Id="rId2" Type="http://schemas.openxmlformats.org/officeDocument/2006/relationships/hyperlink" Target="https://www.theguardian.com/world/2020/mar/17/coronavirus-latest-at-a-glance-tuesday" TargetMode="External"/><Relationship Id="rId16" Type="http://schemas.openxmlformats.org/officeDocument/2006/relationships/hyperlink" Target="https://www.euromomo.eu/graphs-and-maps" TargetMode="External"/><Relationship Id="rId20" Type="http://schemas.openxmlformats.org/officeDocument/2006/relationships/printerSettings" Target="../printerSettings/printerSettings1.bin"/><Relationship Id="rId1" Type="http://schemas.openxmlformats.org/officeDocument/2006/relationships/hyperlink" Target="https://www.theguardian.com/world/2020/mar/17/coronavirus-latest-at-a-glance-tuesday" TargetMode="External"/><Relationship Id="rId6" Type="http://schemas.openxmlformats.org/officeDocument/2006/relationships/hyperlink" Target="https://www.washingtonpost.com/graphics/2020/world/corona-simulator/" TargetMode="External"/><Relationship Id="rId11" Type="http://schemas.openxmlformats.org/officeDocument/2006/relationships/hyperlink" Target="https://www.theguardian.com/world/2020/mar/21/can-face-mask-protect-me-coronavirus-covid-19-myths-busted" TargetMode="External"/><Relationship Id="rId5" Type="http://schemas.openxmlformats.org/officeDocument/2006/relationships/hyperlink" Target="https://www.worldometers.info/coronavirus/coronavirus-age-sex-demographics" TargetMode="External"/><Relationship Id="rId15" Type="http://schemas.openxmlformats.org/officeDocument/2006/relationships/hyperlink" Target="https://www.nytimes.com/interactive/2020/05/05/us/coronavirus-death-toll-us.html?action=click&amp;module=Spotlight&amp;pgtype=Homepage" TargetMode="External"/><Relationship Id="rId10" Type="http://schemas.openxmlformats.org/officeDocument/2006/relationships/hyperlink" Target="https://www.washingtonpost.com/health/2020/03/19/younger-adults-are-large-percentage-coronavirus-hospitalizations-united-states-according-new-cdc-data/" TargetMode="External"/><Relationship Id="rId19" Type="http://schemas.openxmlformats.org/officeDocument/2006/relationships/hyperlink" Target="https://www.cdc.gov/nchs/nvss/vsrr/covid19/excess_deaths.htm" TargetMode="External"/><Relationship Id="rId4" Type="http://schemas.openxmlformats.org/officeDocument/2006/relationships/hyperlink" Target="https://cruxnow.com/news-analysis/2020/03/on-the-coronavirus-rapid-aging-falling-fertility-and-humanae-vitae/" TargetMode="External"/><Relationship Id="rId9" Type="http://schemas.openxmlformats.org/officeDocument/2006/relationships/hyperlink" Target="https://www.nytimes.com/interactive/2020/03/19/world/coronavirus-flatten-the-curve-countries.html?action=click&amp;module=Top%20Stories&amp;pgtype=Homepage" TargetMode="External"/><Relationship Id="rId14" Type="http://schemas.openxmlformats.org/officeDocument/2006/relationships/hyperlink" Target="https://www.cdc.gov/nchs/nvss/vsrr/covid19/excess_deaths.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8"/>
  <sheetViews>
    <sheetView tabSelected="1" topLeftCell="A603" workbookViewId="0">
      <selection activeCell="A600" sqref="A600"/>
    </sheetView>
  </sheetViews>
  <sheetFormatPr defaultRowHeight="15"/>
  <cols>
    <col min="1" max="1" width="19.5703125" customWidth="1"/>
    <col min="2" max="2" width="16.42578125" customWidth="1"/>
    <col min="3" max="3" width="14.85546875" customWidth="1"/>
    <col min="4" max="4" width="11.5703125" customWidth="1"/>
    <col min="5" max="5" width="10" bestFit="1" customWidth="1"/>
    <col min="7" max="7" width="9.28515625" bestFit="1" customWidth="1"/>
  </cols>
  <sheetData>
    <row r="1" spans="1:20">
      <c r="A1">
        <v>24747</v>
      </c>
      <c r="B1">
        <v>7800</v>
      </c>
      <c r="C1">
        <v>188356</v>
      </c>
      <c r="D1">
        <v>696</v>
      </c>
      <c r="E1">
        <v>11178</v>
      </c>
      <c r="F1">
        <v>25000</v>
      </c>
      <c r="G1">
        <v>6496</v>
      </c>
      <c r="I1">
        <v>81053</v>
      </c>
      <c r="J1">
        <v>27980</v>
      </c>
      <c r="K1">
        <v>14991</v>
      </c>
      <c r="L1">
        <v>9942</v>
      </c>
      <c r="M1">
        <v>8320</v>
      </c>
      <c r="N1">
        <v>7272</v>
      </c>
      <c r="O1">
        <v>6655</v>
      </c>
      <c r="P1">
        <v>4661</v>
      </c>
      <c r="Q1">
        <v>2330</v>
      </c>
      <c r="R1">
        <v>1553</v>
      </c>
      <c r="T1">
        <v>200000</v>
      </c>
    </row>
    <row r="2" spans="1:20">
      <c r="A2">
        <v>1809</v>
      </c>
      <c r="B2">
        <v>300</v>
      </c>
      <c r="C2">
        <v>7499</v>
      </c>
      <c r="D2">
        <v>7</v>
      </c>
      <c r="E2">
        <v>491</v>
      </c>
      <c r="F2">
        <v>1326</v>
      </c>
      <c r="G2">
        <v>100</v>
      </c>
      <c r="I2">
        <v>3226</v>
      </c>
      <c r="J2">
        <v>2158</v>
      </c>
      <c r="K2">
        <v>852</v>
      </c>
      <c r="L2">
        <v>342</v>
      </c>
      <c r="M2">
        <v>75</v>
      </c>
      <c r="N2">
        <v>17</v>
      </c>
      <c r="O2">
        <v>148</v>
      </c>
      <c r="P2">
        <v>88</v>
      </c>
      <c r="Q2">
        <v>19</v>
      </c>
      <c r="R2">
        <v>55</v>
      </c>
      <c r="T2">
        <v>8000</v>
      </c>
    </row>
    <row r="3" spans="1:20">
      <c r="A3">
        <f t="shared" ref="A3:F3" si="0">+A2/A1*100</f>
        <v>7.3099769669050794</v>
      </c>
      <c r="B3">
        <f t="shared" si="0"/>
        <v>3.8461538461538463</v>
      </c>
      <c r="C3">
        <f t="shared" si="0"/>
        <v>3.9812907473082886</v>
      </c>
      <c r="D3">
        <f t="shared" si="0"/>
        <v>1.0057471264367817</v>
      </c>
      <c r="E3">
        <f t="shared" si="0"/>
        <v>4.3925568080157458</v>
      </c>
      <c r="F3">
        <f t="shared" si="0"/>
        <v>5.3039999999999994</v>
      </c>
      <c r="G3">
        <f>+G2/G1*100</f>
        <v>1.5394088669950738</v>
      </c>
      <c r="I3">
        <f t="shared" ref="I3:R3" si="1">+I2/I1*100</f>
        <v>3.9801117787126943</v>
      </c>
      <c r="J3">
        <f t="shared" si="1"/>
        <v>7.7126518942101496</v>
      </c>
      <c r="K3">
        <f t="shared" si="1"/>
        <v>5.6834100460276167</v>
      </c>
      <c r="L3">
        <f t="shared" si="1"/>
        <v>3.4399517199758605</v>
      </c>
      <c r="M3">
        <f t="shared" si="1"/>
        <v>0.9014423076923076</v>
      </c>
      <c r="N3">
        <f t="shared" si="1"/>
        <v>0.23377337733773376</v>
      </c>
      <c r="O3">
        <f t="shared" si="1"/>
        <v>2.22389181066867</v>
      </c>
      <c r="P3">
        <f t="shared" si="1"/>
        <v>1.8880068654795106</v>
      </c>
      <c r="Q3">
        <f t="shared" si="1"/>
        <v>0.81545064377682408</v>
      </c>
      <c r="R3">
        <f t="shared" si="1"/>
        <v>3.5415325177076626</v>
      </c>
      <c r="T3">
        <f>+T2/T1*100</f>
        <v>4</v>
      </c>
    </row>
    <row r="4" spans="1:20">
      <c r="A4" t="s">
        <v>0</v>
      </c>
      <c r="B4" t="s">
        <v>1</v>
      </c>
      <c r="C4" t="s">
        <v>2</v>
      </c>
      <c r="D4" t="s">
        <v>21</v>
      </c>
      <c r="E4" t="s">
        <v>18</v>
      </c>
      <c r="F4" t="s">
        <v>70</v>
      </c>
      <c r="G4" t="s">
        <v>20</v>
      </c>
      <c r="I4" t="s">
        <v>29</v>
      </c>
      <c r="J4" t="s">
        <v>30</v>
      </c>
      <c r="K4" t="s">
        <v>31</v>
      </c>
      <c r="L4" t="s">
        <v>32</v>
      </c>
      <c r="M4" t="s">
        <v>33</v>
      </c>
      <c r="N4" t="s">
        <v>34</v>
      </c>
      <c r="O4" t="s">
        <v>35</v>
      </c>
      <c r="P4" t="s">
        <v>36</v>
      </c>
      <c r="Q4" t="s">
        <v>37</v>
      </c>
      <c r="R4" t="s">
        <v>38</v>
      </c>
      <c r="T4" t="s">
        <v>39</v>
      </c>
    </row>
    <row r="5" spans="1:20">
      <c r="A5" s="1">
        <v>43907</v>
      </c>
      <c r="B5" s="1">
        <v>43907</v>
      </c>
      <c r="C5" s="1">
        <v>43907</v>
      </c>
      <c r="E5" s="9" t="s">
        <v>19</v>
      </c>
      <c r="F5" s="9" t="s">
        <v>71</v>
      </c>
      <c r="G5" s="9" t="s">
        <v>19</v>
      </c>
      <c r="I5" s="9" t="s">
        <v>28</v>
      </c>
    </row>
    <row r="6" spans="1:20" ht="18.75">
      <c r="A6" s="2" t="s">
        <v>22</v>
      </c>
    </row>
    <row r="7" spans="1:20" ht="18.75">
      <c r="A7" s="2"/>
    </row>
    <row r="8" spans="1:20" ht="18.75">
      <c r="A8" s="2"/>
    </row>
    <row r="9" spans="1:20">
      <c r="A9">
        <v>13689</v>
      </c>
      <c r="B9">
        <v>242713</v>
      </c>
      <c r="C9">
        <v>1063</v>
      </c>
      <c r="D9">
        <v>1497</v>
      </c>
    </row>
    <row r="10" spans="1:20">
      <c r="A10">
        <v>200</v>
      </c>
      <c r="B10">
        <v>9867</v>
      </c>
      <c r="C10">
        <v>21</v>
      </c>
      <c r="D10">
        <v>27</v>
      </c>
    </row>
    <row r="11" spans="1:20" s="16" customFormat="1">
      <c r="A11">
        <f>+A10/A9*100</f>
        <v>1.4610271020527432</v>
      </c>
      <c r="B11">
        <f>+B10/B9*100</f>
        <v>4.0652952252248538</v>
      </c>
      <c r="C11">
        <f>+C10/C9*100</f>
        <v>1.9755409219190969</v>
      </c>
      <c r="D11">
        <f>+D10/D9*100</f>
        <v>1.8036072144288577</v>
      </c>
    </row>
    <row r="12" spans="1:20">
      <c r="A12" t="s">
        <v>64</v>
      </c>
      <c r="B12" t="s">
        <v>65</v>
      </c>
      <c r="C12" t="s">
        <v>66</v>
      </c>
      <c r="D12" t="s">
        <v>66</v>
      </c>
    </row>
    <row r="13" spans="1:20">
      <c r="A13" s="1">
        <v>43910</v>
      </c>
      <c r="B13" s="1">
        <v>43910</v>
      </c>
      <c r="C13" s="1">
        <v>43910</v>
      </c>
      <c r="D13" s="1">
        <v>43912</v>
      </c>
    </row>
    <row r="14" spans="1:20" ht="19.5">
      <c r="A14" s="10" t="s">
        <v>23</v>
      </c>
    </row>
    <row r="15" spans="1:20" ht="19.5">
      <c r="A15" s="10" t="s">
        <v>24</v>
      </c>
    </row>
    <row r="16" spans="1:20" ht="19.5">
      <c r="A16" s="10" t="s">
        <v>27</v>
      </c>
    </row>
    <row r="17" spans="1:3" ht="19.5">
      <c r="A17" s="10" t="s">
        <v>25</v>
      </c>
    </row>
    <row r="18" spans="1:3" ht="19.5">
      <c r="A18" s="10" t="s">
        <v>26</v>
      </c>
    </row>
    <row r="19" spans="1:3">
      <c r="A19" s="9" t="s">
        <v>28</v>
      </c>
    </row>
    <row r="20" spans="1:3" ht="19.5">
      <c r="A20" s="10"/>
    </row>
    <row r="21" spans="1:3" ht="15.75" thickBot="1"/>
    <row r="22" spans="1:3" ht="30.75" thickTop="1">
      <c r="A22" s="42" t="s">
        <v>3</v>
      </c>
      <c r="B22" s="3" t="s">
        <v>4</v>
      </c>
      <c r="C22" s="3" t="s">
        <v>4</v>
      </c>
    </row>
    <row r="23" spans="1:3" ht="30.75" thickBot="1">
      <c r="A23" s="43"/>
      <c r="B23" s="4" t="s">
        <v>5</v>
      </c>
      <c r="C23" s="4" t="s">
        <v>6</v>
      </c>
    </row>
    <row r="24" spans="1:3" ht="17.25" thickTop="1" thickBot="1">
      <c r="A24" s="5" t="s">
        <v>7</v>
      </c>
      <c r="B24" s="6">
        <v>0.219</v>
      </c>
      <c r="C24" s="6">
        <v>0.14799999999999999</v>
      </c>
    </row>
    <row r="25" spans="1:3" ht="17.25" thickTop="1" thickBot="1">
      <c r="A25" s="5" t="s">
        <v>8</v>
      </c>
      <c r="B25" s="4"/>
      <c r="C25" s="6">
        <v>0.08</v>
      </c>
    </row>
    <row r="26" spans="1:3" ht="17.25" thickTop="1" thickBot="1">
      <c r="A26" s="5" t="s">
        <v>9</v>
      </c>
      <c r="B26" s="4"/>
      <c r="C26" s="6">
        <v>3.5999999999999997E-2</v>
      </c>
    </row>
    <row r="27" spans="1:3" ht="17.25" thickTop="1" thickBot="1">
      <c r="A27" s="5" t="s">
        <v>10</v>
      </c>
      <c r="B27" s="4"/>
      <c r="C27" s="6">
        <v>1.2999999999999999E-2</v>
      </c>
    </row>
    <row r="28" spans="1:3" ht="17.25" thickTop="1" thickBot="1">
      <c r="A28" s="5" t="s">
        <v>11</v>
      </c>
      <c r="B28" s="4"/>
      <c r="C28" s="6">
        <v>4.0000000000000001E-3</v>
      </c>
    </row>
    <row r="29" spans="1:3" ht="17.25" thickTop="1" thickBot="1">
      <c r="A29" s="5" t="s">
        <v>12</v>
      </c>
      <c r="B29" s="4"/>
      <c r="C29" s="6">
        <v>2E-3</v>
      </c>
    </row>
    <row r="30" spans="1:3" ht="17.25" thickTop="1" thickBot="1">
      <c r="A30" s="5" t="s">
        <v>13</v>
      </c>
      <c r="B30" s="4"/>
      <c r="C30" s="6">
        <v>2E-3</v>
      </c>
    </row>
    <row r="31" spans="1:3" ht="17.25" thickTop="1" thickBot="1">
      <c r="A31" s="5" t="s">
        <v>14</v>
      </c>
      <c r="B31" s="4"/>
      <c r="C31" s="6">
        <v>2E-3</v>
      </c>
    </row>
    <row r="32" spans="1:3" ht="17.25" thickTop="1" thickBot="1">
      <c r="A32" s="7" t="s">
        <v>15</v>
      </c>
      <c r="B32" s="4"/>
      <c r="C32" s="8" t="s">
        <v>16</v>
      </c>
    </row>
    <row r="33" spans="1:1" ht="15.75" thickTop="1">
      <c r="A33" s="9" t="s">
        <v>17</v>
      </c>
    </row>
    <row r="56" spans="1:1">
      <c r="A56" s="9" t="s">
        <v>42</v>
      </c>
    </row>
    <row r="77" spans="1:1" ht="18">
      <c r="A77" s="11" t="s">
        <v>40</v>
      </c>
    </row>
    <row r="87" spans="1:1">
      <c r="A87" s="9" t="s">
        <v>41</v>
      </c>
    </row>
    <row r="89" spans="1:1" ht="26.25">
      <c r="A89" s="15" t="s">
        <v>61</v>
      </c>
    </row>
    <row r="90" spans="1:1" ht="23.25">
      <c r="A90" s="12" t="s">
        <v>43</v>
      </c>
    </row>
    <row r="91" spans="1:1" ht="23.25">
      <c r="A91" s="12" t="s">
        <v>44</v>
      </c>
    </row>
    <row r="92" spans="1:1" ht="23.25">
      <c r="A92" s="12" t="s">
        <v>45</v>
      </c>
    </row>
    <row r="93" spans="1:1" ht="23.25">
      <c r="A93" s="12" t="s">
        <v>46</v>
      </c>
    </row>
    <row r="94" spans="1:1" ht="23.25">
      <c r="A94" s="12" t="s">
        <v>47</v>
      </c>
    </row>
    <row r="95" spans="1:1" ht="23.25">
      <c r="A95" s="12" t="s">
        <v>48</v>
      </c>
    </row>
    <row r="96" spans="1:1" ht="23.25">
      <c r="A96" s="12" t="s">
        <v>49</v>
      </c>
    </row>
    <row r="97" spans="1:2" ht="23.25">
      <c r="A97" s="12" t="s">
        <v>50</v>
      </c>
    </row>
    <row r="98" spans="1:2" ht="23.25">
      <c r="A98" s="12" t="s">
        <v>51</v>
      </c>
    </row>
    <row r="99" spans="1:2" ht="23.25">
      <c r="A99" s="12" t="s">
        <v>52</v>
      </c>
    </row>
    <row r="100" spans="1:2" ht="23.25">
      <c r="A100" s="12" t="s">
        <v>53</v>
      </c>
    </row>
    <row r="101" spans="1:2" ht="23.25">
      <c r="A101" s="12" t="s">
        <v>54</v>
      </c>
    </row>
    <row r="102" spans="1:2" ht="23.25">
      <c r="A102" s="12" t="s">
        <v>55</v>
      </c>
    </row>
    <row r="103" spans="1:2" ht="23.25">
      <c r="A103" s="13" t="s">
        <v>56</v>
      </c>
    </row>
    <row r="104" spans="1:2" ht="23.25">
      <c r="A104" s="13" t="s">
        <v>57</v>
      </c>
    </row>
    <row r="105" spans="1:2" ht="23.25">
      <c r="A105" s="13" t="s">
        <v>58</v>
      </c>
    </row>
    <row r="106" spans="1:2" ht="23.25">
      <c r="A106" s="13" t="s">
        <v>59</v>
      </c>
    </row>
    <row r="107" spans="1:2">
      <c r="B107" s="14" t="s">
        <v>60</v>
      </c>
    </row>
    <row r="122" spans="1:1">
      <c r="A122" s="9" t="s">
        <v>62</v>
      </c>
    </row>
    <row r="167" spans="1:1">
      <c r="A167" s="9" t="s">
        <v>63</v>
      </c>
    </row>
    <row r="169" spans="1:1">
      <c r="A169" t="s">
        <v>69</v>
      </c>
    </row>
    <row r="170" spans="1:1" ht="16.5">
      <c r="A170" s="17" t="s">
        <v>67</v>
      </c>
    </row>
    <row r="171" spans="1:1">
      <c r="A171" s="9" t="s">
        <v>68</v>
      </c>
    </row>
    <row r="260" spans="1:1">
      <c r="A260" s="9" t="s">
        <v>72</v>
      </c>
    </row>
    <row r="264" spans="1:1" ht="15.75">
      <c r="A264" s="18" t="s">
        <v>73</v>
      </c>
    </row>
    <row r="265" spans="1:1" ht="15.75">
      <c r="A265" s="18" t="s">
        <v>74</v>
      </c>
    </row>
    <row r="266" spans="1:1" ht="15.75">
      <c r="A266" s="18" t="s">
        <v>75</v>
      </c>
    </row>
    <row r="267" spans="1:1" ht="15.75">
      <c r="A267" s="18" t="s">
        <v>76</v>
      </c>
    </row>
    <row r="299" spans="1:1">
      <c r="A299" s="9" t="s">
        <v>77</v>
      </c>
    </row>
    <row r="301" spans="1:1">
      <c r="A301" t="s">
        <v>78</v>
      </c>
    </row>
    <row r="324" spans="1:8">
      <c r="A324" t="s">
        <v>79</v>
      </c>
    </row>
    <row r="325" spans="1:8">
      <c r="A325" t="s">
        <v>80</v>
      </c>
    </row>
    <row r="326" spans="1:8">
      <c r="A326" t="s">
        <v>81</v>
      </c>
    </row>
    <row r="327" spans="1:8">
      <c r="A327" t="s">
        <v>82</v>
      </c>
    </row>
    <row r="328" spans="1:8">
      <c r="A328" t="s">
        <v>83</v>
      </c>
    </row>
    <row r="332" spans="1:8">
      <c r="H332">
        <f>6/8*100</f>
        <v>75</v>
      </c>
    </row>
    <row r="363" spans="1:7">
      <c r="A363" t="s">
        <v>140</v>
      </c>
    </row>
    <row r="364" spans="1:7">
      <c r="A364" s="9" t="s">
        <v>139</v>
      </c>
    </row>
    <row r="365" spans="1:7" ht="79.5" thickBot="1">
      <c r="A365" s="19" t="s">
        <v>84</v>
      </c>
      <c r="B365" s="20" t="s">
        <v>85</v>
      </c>
      <c r="C365" s="20" t="s">
        <v>86</v>
      </c>
      <c r="D365" s="21"/>
      <c r="E365" s="22" t="s">
        <v>87</v>
      </c>
      <c r="F365" s="21"/>
      <c r="G365" s="22" t="s">
        <v>88</v>
      </c>
    </row>
    <row r="366" spans="1:7" ht="15.75">
      <c r="A366" s="23" t="s">
        <v>89</v>
      </c>
      <c r="B366" s="38">
        <v>3.23</v>
      </c>
      <c r="C366" s="39">
        <v>23000</v>
      </c>
      <c r="D366" s="36"/>
      <c r="E366" s="40">
        <v>18706</v>
      </c>
      <c r="F366" s="36"/>
      <c r="G366" s="40">
        <v>4300</v>
      </c>
    </row>
    <row r="367" spans="1:7" ht="16.5" thickBot="1">
      <c r="A367" s="19" t="s">
        <v>90</v>
      </c>
      <c r="B367" s="38"/>
      <c r="C367" s="39"/>
      <c r="D367" s="37"/>
      <c r="E367" s="41"/>
      <c r="F367" s="37"/>
      <c r="G367" s="41"/>
    </row>
    <row r="368" spans="1:7" ht="15.75">
      <c r="A368" s="23" t="s">
        <v>91</v>
      </c>
      <c r="B368" s="38">
        <v>0.9</v>
      </c>
      <c r="C368" s="39">
        <v>5300</v>
      </c>
      <c r="D368" s="36"/>
      <c r="E368" s="40">
        <v>2181</v>
      </c>
      <c r="F368" s="36"/>
      <c r="G368" s="40">
        <v>3100</v>
      </c>
    </row>
    <row r="369" spans="1:7" ht="16.5" thickBot="1">
      <c r="A369" s="19" t="s">
        <v>92</v>
      </c>
      <c r="B369" s="38"/>
      <c r="C369" s="39"/>
      <c r="D369" s="37"/>
      <c r="E369" s="41"/>
      <c r="F369" s="37"/>
      <c r="G369" s="41"/>
    </row>
    <row r="370" spans="1:7" ht="15.75">
      <c r="A370" s="23" t="s">
        <v>93</v>
      </c>
      <c r="B370" s="38">
        <v>0.17</v>
      </c>
      <c r="C370" s="39">
        <v>1400</v>
      </c>
      <c r="D370" s="36"/>
      <c r="E370" s="33">
        <v>682</v>
      </c>
      <c r="F370" s="36"/>
      <c r="G370" s="33">
        <v>700</v>
      </c>
    </row>
    <row r="371" spans="1:7" ht="16.5" thickBot="1">
      <c r="A371" s="19" t="s">
        <v>92</v>
      </c>
      <c r="B371" s="38"/>
      <c r="C371" s="39"/>
      <c r="D371" s="37"/>
      <c r="E371" s="34"/>
      <c r="F371" s="37"/>
      <c r="G371" s="34"/>
    </row>
    <row r="372" spans="1:7" ht="15.75">
      <c r="A372" s="23" t="s">
        <v>94</v>
      </c>
      <c r="B372" s="38">
        <v>0.24</v>
      </c>
      <c r="C372" s="39">
        <v>1100</v>
      </c>
      <c r="D372" s="36"/>
      <c r="E372" s="33">
        <v>686</v>
      </c>
      <c r="F372" s="36"/>
      <c r="G372" s="33">
        <v>400</v>
      </c>
    </row>
    <row r="373" spans="1:7" ht="16.5" thickBot="1">
      <c r="A373" s="19" t="s">
        <v>92</v>
      </c>
      <c r="B373" s="38"/>
      <c r="C373" s="39"/>
      <c r="D373" s="37"/>
      <c r="E373" s="34"/>
      <c r="F373" s="37"/>
      <c r="G373" s="34"/>
    </row>
    <row r="374" spans="1:7" ht="15.75">
      <c r="A374" s="23" t="s">
        <v>95</v>
      </c>
      <c r="B374" s="38">
        <v>0.05</v>
      </c>
      <c r="C374" s="39">
        <v>1100</v>
      </c>
      <c r="D374" s="36"/>
      <c r="E374" s="33">
        <v>627</v>
      </c>
      <c r="F374" s="36"/>
      <c r="G374" s="33">
        <v>400</v>
      </c>
    </row>
    <row r="375" spans="1:7" ht="16.5" thickBot="1">
      <c r="A375" s="19" t="s">
        <v>92</v>
      </c>
      <c r="B375" s="38"/>
      <c r="C375" s="39"/>
      <c r="D375" s="37"/>
      <c r="E375" s="34"/>
      <c r="F375" s="37"/>
      <c r="G375" s="34"/>
    </row>
    <row r="376" spans="1:7" ht="15.75">
      <c r="A376" s="23" t="s">
        <v>96</v>
      </c>
      <c r="B376" s="38">
        <v>0.15</v>
      </c>
      <c r="C376" s="35">
        <v>500</v>
      </c>
      <c r="D376" s="36"/>
      <c r="E376" s="33">
        <v>207</v>
      </c>
      <c r="F376" s="36"/>
      <c r="G376" s="33">
        <v>300</v>
      </c>
    </row>
    <row r="377" spans="1:7" ht="16.5" thickBot="1">
      <c r="A377" s="19" t="s">
        <v>92</v>
      </c>
      <c r="B377" s="38"/>
      <c r="C377" s="35"/>
      <c r="D377" s="37"/>
      <c r="E377" s="34"/>
      <c r="F377" s="37"/>
      <c r="G377" s="34"/>
    </row>
    <row r="378" spans="1:7" ht="15.75">
      <c r="A378" s="23" t="s">
        <v>97</v>
      </c>
      <c r="B378" s="38">
        <v>0.03</v>
      </c>
      <c r="C378" s="35">
        <v>500</v>
      </c>
      <c r="D378" s="36"/>
      <c r="E378" s="33">
        <v>442</v>
      </c>
      <c r="F378" s="36"/>
      <c r="G378" s="33">
        <v>80</v>
      </c>
    </row>
    <row r="379" spans="1:7" ht="16.5" thickBot="1">
      <c r="A379" s="19" t="s">
        <v>92</v>
      </c>
      <c r="B379" s="38"/>
      <c r="C379" s="35"/>
      <c r="D379" s="37"/>
      <c r="E379" s="34"/>
      <c r="F379" s="37"/>
      <c r="G379" s="34"/>
    </row>
    <row r="380" spans="1:7" ht="15.75">
      <c r="A380" s="23" t="s">
        <v>98</v>
      </c>
      <c r="B380" s="38">
        <v>0.09</v>
      </c>
      <c r="C380" s="35">
        <v>400</v>
      </c>
      <c r="D380" s="36"/>
      <c r="E380" s="33">
        <v>458</v>
      </c>
      <c r="F380" s="36"/>
      <c r="G380" s="33" t="s">
        <v>99</v>
      </c>
    </row>
    <row r="381" spans="1:7" ht="16.5" thickBot="1">
      <c r="A381" s="19" t="s">
        <v>92</v>
      </c>
      <c r="B381" s="38"/>
      <c r="C381" s="35"/>
      <c r="D381" s="37"/>
      <c r="E381" s="34"/>
      <c r="F381" s="37"/>
      <c r="G381" s="34"/>
    </row>
    <row r="382" spans="1:7" ht="31.5">
      <c r="A382" s="23" t="s">
        <v>100</v>
      </c>
      <c r="B382" s="38">
        <v>0.09</v>
      </c>
      <c r="C382" s="35">
        <v>300</v>
      </c>
      <c r="D382" s="36"/>
      <c r="E382" s="33">
        <v>109</v>
      </c>
      <c r="F382" s="36"/>
      <c r="G382" s="33">
        <v>200</v>
      </c>
    </row>
    <row r="383" spans="1:7" ht="32.25" thickBot="1">
      <c r="A383" s="19" t="s">
        <v>101</v>
      </c>
      <c r="B383" s="38"/>
      <c r="C383" s="35"/>
      <c r="D383" s="37"/>
      <c r="E383" s="34"/>
      <c r="F383" s="37"/>
      <c r="G383" s="34"/>
    </row>
    <row r="384" spans="1:7" ht="15.75">
      <c r="A384" s="23" t="s">
        <v>102</v>
      </c>
      <c r="B384" s="38">
        <v>0.08</v>
      </c>
      <c r="C384" s="35">
        <v>300</v>
      </c>
      <c r="D384" s="36"/>
      <c r="E384" s="33">
        <v>111</v>
      </c>
      <c r="F384" s="36"/>
      <c r="G384" s="33">
        <v>200</v>
      </c>
    </row>
    <row r="385" spans="1:7" ht="32.25" thickBot="1">
      <c r="A385" s="19" t="s">
        <v>101</v>
      </c>
      <c r="B385" s="38"/>
      <c r="C385" s="35"/>
      <c r="D385" s="37"/>
      <c r="E385" s="34"/>
      <c r="F385" s="37"/>
      <c r="G385" s="34"/>
    </row>
    <row r="386" spans="1:7" ht="15.75">
      <c r="A386" s="23" t="s">
        <v>103</v>
      </c>
      <c r="B386" s="38">
        <v>0.1</v>
      </c>
      <c r="C386" s="35">
        <v>200</v>
      </c>
      <c r="D386" s="36"/>
      <c r="E386" s="33">
        <v>124</v>
      </c>
      <c r="F386" s="36"/>
      <c r="G386" s="33">
        <v>100</v>
      </c>
    </row>
    <row r="387" spans="1:7" ht="16.5" thickBot="1">
      <c r="A387" s="19" t="s">
        <v>104</v>
      </c>
      <c r="B387" s="38"/>
      <c r="C387" s="35"/>
      <c r="D387" s="37"/>
      <c r="E387" s="34"/>
      <c r="F387" s="37"/>
      <c r="G387" s="34"/>
    </row>
    <row r="388" spans="1:7" ht="15.75">
      <c r="A388" s="23" t="s">
        <v>105</v>
      </c>
      <c r="B388" s="38">
        <v>0.05</v>
      </c>
      <c r="C388" s="35">
        <v>200</v>
      </c>
      <c r="D388" s="36"/>
      <c r="E388" s="33">
        <v>141</v>
      </c>
      <c r="F388" s="36"/>
      <c r="G388" s="33">
        <v>60</v>
      </c>
    </row>
    <row r="389" spans="1:7" ht="16.5" thickBot="1">
      <c r="A389" s="19" t="s">
        <v>92</v>
      </c>
      <c r="B389" s="38"/>
      <c r="C389" s="35"/>
      <c r="D389" s="37"/>
      <c r="E389" s="34"/>
      <c r="F389" s="37"/>
      <c r="G389" s="34"/>
    </row>
    <row r="390" spans="1:7" ht="15.75">
      <c r="A390" s="23" t="s">
        <v>106</v>
      </c>
      <c r="B390" s="38">
        <v>0.04</v>
      </c>
      <c r="C390" s="35">
        <v>100</v>
      </c>
      <c r="D390" s="36"/>
      <c r="E390" s="33">
        <v>40</v>
      </c>
      <c r="F390" s="36"/>
      <c r="G390" s="33">
        <v>80</v>
      </c>
    </row>
    <row r="391" spans="1:7" ht="16.5" thickBot="1">
      <c r="A391" s="19" t="s">
        <v>104</v>
      </c>
      <c r="B391" s="38"/>
      <c r="C391" s="35"/>
      <c r="D391" s="37"/>
      <c r="E391" s="34"/>
      <c r="F391" s="37"/>
      <c r="G391" s="34"/>
    </row>
    <row r="392" spans="1:7" ht="15.75">
      <c r="A392" s="23" t="s">
        <v>107</v>
      </c>
      <c r="B392" s="38">
        <v>0.03</v>
      </c>
      <c r="C392" s="35">
        <v>100</v>
      </c>
      <c r="D392" s="36"/>
      <c r="E392" s="33">
        <v>116</v>
      </c>
      <c r="F392" s="36"/>
      <c r="G392" s="33" t="s">
        <v>99</v>
      </c>
    </row>
    <row r="393" spans="1:7" ht="16.5" thickBot="1">
      <c r="A393" s="19" t="s">
        <v>104</v>
      </c>
      <c r="B393" s="38"/>
      <c r="C393" s="35"/>
      <c r="D393" s="37"/>
      <c r="E393" s="34"/>
      <c r="F393" s="37"/>
      <c r="G393" s="34"/>
    </row>
    <row r="394" spans="1:7" ht="15.75">
      <c r="A394" s="23" t="s">
        <v>108</v>
      </c>
      <c r="B394" s="38">
        <v>0.03</v>
      </c>
      <c r="C394" s="35">
        <v>90</v>
      </c>
      <c r="D394" s="36"/>
      <c r="E394" s="33">
        <v>53</v>
      </c>
      <c r="F394" s="36"/>
      <c r="G394" s="33">
        <v>40</v>
      </c>
    </row>
    <row r="395" spans="1:7" ht="16.5" thickBot="1">
      <c r="A395" s="19" t="s">
        <v>104</v>
      </c>
      <c r="B395" s="38"/>
      <c r="C395" s="35"/>
      <c r="D395" s="37"/>
      <c r="E395" s="34"/>
      <c r="F395" s="37"/>
      <c r="G395" s="34"/>
    </row>
    <row r="396" spans="1:7" ht="15.75">
      <c r="A396" s="23" t="s">
        <v>109</v>
      </c>
      <c r="B396" s="38">
        <v>0.01</v>
      </c>
      <c r="C396" s="35">
        <v>60</v>
      </c>
      <c r="D396" s="36"/>
      <c r="E396" s="33">
        <v>29</v>
      </c>
      <c r="F396" s="36"/>
      <c r="G396" s="33">
        <v>30</v>
      </c>
    </row>
    <row r="397" spans="1:7" ht="32.25" thickBot="1">
      <c r="A397" s="19" t="s">
        <v>101</v>
      </c>
      <c r="B397" s="38"/>
      <c r="C397" s="35"/>
      <c r="D397" s="37"/>
      <c r="E397" s="34"/>
      <c r="F397" s="37"/>
      <c r="G397" s="34"/>
    </row>
    <row r="398" spans="1:7" ht="15.75">
      <c r="A398" s="23" t="s">
        <v>110</v>
      </c>
      <c r="B398" s="38">
        <v>0.17</v>
      </c>
      <c r="C398" s="35">
        <v>50</v>
      </c>
      <c r="D398" s="36"/>
      <c r="E398" s="33">
        <v>20</v>
      </c>
      <c r="F398" s="36"/>
      <c r="G398" s="33">
        <v>30</v>
      </c>
    </row>
    <row r="399" spans="1:7" ht="16.5" thickBot="1">
      <c r="A399" s="19" t="s">
        <v>104</v>
      </c>
      <c r="B399" s="38"/>
      <c r="C399" s="35"/>
      <c r="D399" s="37"/>
      <c r="E399" s="34"/>
      <c r="F399" s="37"/>
      <c r="G399" s="34"/>
    </row>
    <row r="400" spans="1:7" ht="15.75">
      <c r="A400" s="23" t="s">
        <v>111</v>
      </c>
      <c r="B400" s="38">
        <v>0.04</v>
      </c>
      <c r="C400" s="35">
        <v>50</v>
      </c>
      <c r="D400" s="36"/>
      <c r="E400" s="33">
        <v>27</v>
      </c>
      <c r="F400" s="36"/>
      <c r="G400" s="33">
        <v>20</v>
      </c>
    </row>
    <row r="401" spans="1:7" ht="16.5" thickBot="1">
      <c r="A401" s="19" t="s">
        <v>92</v>
      </c>
      <c r="B401" s="38"/>
      <c r="C401" s="35"/>
      <c r="D401" s="37"/>
      <c r="E401" s="34"/>
      <c r="F401" s="37"/>
      <c r="G401" s="34"/>
    </row>
    <row r="402" spans="1:7" ht="15.75">
      <c r="A402" s="23" t="s">
        <v>112</v>
      </c>
      <c r="B402" s="38">
        <v>0.05</v>
      </c>
      <c r="C402" s="35">
        <v>40</v>
      </c>
      <c r="D402" s="36"/>
      <c r="E402" s="33">
        <v>23</v>
      </c>
      <c r="F402" s="36"/>
      <c r="G402" s="33">
        <v>20</v>
      </c>
    </row>
    <row r="403" spans="1:7" ht="16.5" thickBot="1">
      <c r="A403" s="19" t="s">
        <v>92</v>
      </c>
      <c r="B403" s="38"/>
      <c r="C403" s="35"/>
      <c r="D403" s="37"/>
      <c r="E403" s="34"/>
      <c r="F403" s="37"/>
      <c r="G403" s="34"/>
    </row>
    <row r="404" spans="1:7" ht="15.75">
      <c r="A404" s="23" t="s">
        <v>113</v>
      </c>
      <c r="B404" s="38">
        <v>0.16</v>
      </c>
      <c r="C404" s="35">
        <v>40</v>
      </c>
      <c r="D404" s="36"/>
      <c r="E404" s="33">
        <v>0</v>
      </c>
      <c r="F404" s="36"/>
      <c r="G404" s="33">
        <v>40</v>
      </c>
    </row>
    <row r="405" spans="1:7" ht="16.5" thickBot="1">
      <c r="A405" s="19" t="s">
        <v>104</v>
      </c>
      <c r="B405" s="38"/>
      <c r="C405" s="35"/>
      <c r="D405" s="37"/>
      <c r="E405" s="34"/>
      <c r="F405" s="37"/>
      <c r="G405" s="34"/>
    </row>
    <row r="406" spans="1:7" ht="15.75">
      <c r="A406" s="23" t="s">
        <v>114</v>
      </c>
      <c r="B406" s="38">
        <v>0.03</v>
      </c>
      <c r="C406" s="35">
        <v>40</v>
      </c>
      <c r="D406" s="36"/>
      <c r="E406" s="33">
        <v>18</v>
      </c>
      <c r="F406" s="36"/>
      <c r="G406" s="33">
        <v>20</v>
      </c>
    </row>
    <row r="407" spans="1:7" ht="16.5" thickBot="1">
      <c r="A407" s="19" t="s">
        <v>92</v>
      </c>
      <c r="B407" s="38"/>
      <c r="C407" s="35"/>
      <c r="D407" s="37"/>
      <c r="E407" s="34"/>
      <c r="F407" s="37"/>
      <c r="G407" s="34"/>
    </row>
    <row r="408" spans="1:7" ht="15.75">
      <c r="A408" s="23" t="s">
        <v>115</v>
      </c>
      <c r="B408" s="38">
        <v>0.01</v>
      </c>
      <c r="C408" s="35">
        <v>20</v>
      </c>
      <c r="D408" s="36"/>
      <c r="E408" s="33">
        <v>32</v>
      </c>
      <c r="F408" s="36"/>
      <c r="G408" s="33" t="s">
        <v>99</v>
      </c>
    </row>
    <row r="409" spans="1:7" ht="16.5" thickBot="1">
      <c r="A409" s="19" t="s">
        <v>116</v>
      </c>
      <c r="B409" s="38"/>
      <c r="C409" s="35"/>
      <c r="D409" s="37"/>
      <c r="E409" s="34"/>
      <c r="F409" s="37"/>
      <c r="G409" s="34"/>
    </row>
    <row r="410" spans="1:7" ht="15.75">
      <c r="A410" s="23" t="s">
        <v>117</v>
      </c>
      <c r="B410" s="38">
        <v>0.06</v>
      </c>
      <c r="C410" s="35">
        <v>10</v>
      </c>
      <c r="D410" s="36"/>
      <c r="E410" s="33">
        <v>0</v>
      </c>
      <c r="F410" s="36"/>
      <c r="G410" s="33">
        <v>10</v>
      </c>
    </row>
    <row r="411" spans="1:7" ht="32.25" thickBot="1">
      <c r="A411" s="19" t="s">
        <v>118</v>
      </c>
      <c r="B411" s="38"/>
      <c r="C411" s="35"/>
      <c r="D411" s="37"/>
      <c r="E411" s="34"/>
      <c r="F411" s="37"/>
      <c r="G411" s="34"/>
    </row>
    <row r="412" spans="1:7" ht="15.75">
      <c r="A412" s="23" t="s">
        <v>119</v>
      </c>
      <c r="B412" s="35" t="s">
        <v>120</v>
      </c>
      <c r="C412" s="35" t="s">
        <v>121</v>
      </c>
      <c r="D412" s="36"/>
      <c r="E412" s="33">
        <v>12</v>
      </c>
      <c r="F412" s="36"/>
      <c r="G412" s="33" t="s">
        <v>99</v>
      </c>
    </row>
    <row r="413" spans="1:7" ht="32.25" thickBot="1">
      <c r="A413" s="19" t="s">
        <v>101</v>
      </c>
      <c r="B413" s="35"/>
      <c r="C413" s="35"/>
      <c r="D413" s="37"/>
      <c r="E413" s="34"/>
      <c r="F413" s="37"/>
      <c r="G413" s="34"/>
    </row>
    <row r="414" spans="1:7" ht="15.75">
      <c r="A414" s="23" t="s">
        <v>122</v>
      </c>
      <c r="B414" s="35" t="s">
        <v>123</v>
      </c>
      <c r="C414" s="35" t="s">
        <v>124</v>
      </c>
      <c r="D414" s="36"/>
      <c r="E414" s="33">
        <v>4</v>
      </c>
      <c r="F414" s="36"/>
      <c r="G414" s="33" t="s">
        <v>99</v>
      </c>
    </row>
    <row r="415" spans="1:7" ht="32.25" thickBot="1">
      <c r="A415" s="19" t="s">
        <v>101</v>
      </c>
      <c r="B415" s="35"/>
      <c r="C415" s="35"/>
      <c r="D415" s="37"/>
      <c r="E415" s="34"/>
      <c r="F415" s="37"/>
      <c r="G415" s="34"/>
    </row>
    <row r="416" spans="1:7" ht="15.75">
      <c r="A416" s="23" t="s">
        <v>125</v>
      </c>
      <c r="B416" s="35" t="s">
        <v>123</v>
      </c>
      <c r="C416" s="35" t="s">
        <v>124</v>
      </c>
      <c r="D416" s="36"/>
      <c r="E416" s="33">
        <v>14</v>
      </c>
      <c r="F416" s="36"/>
      <c r="G416" s="33" t="s">
        <v>99</v>
      </c>
    </row>
    <row r="417" spans="1:7" ht="16.5" thickBot="1">
      <c r="A417" s="19" t="s">
        <v>104</v>
      </c>
      <c r="B417" s="35"/>
      <c r="C417" s="35"/>
      <c r="D417" s="37"/>
      <c r="E417" s="34"/>
      <c r="F417" s="37"/>
      <c r="G417" s="34"/>
    </row>
    <row r="418" spans="1:7" ht="15.75">
      <c r="A418" s="23" t="s">
        <v>126</v>
      </c>
      <c r="B418" s="35" t="s">
        <v>123</v>
      </c>
      <c r="C418" s="35" t="s">
        <v>124</v>
      </c>
      <c r="D418" s="36"/>
      <c r="E418" s="33">
        <v>19</v>
      </c>
      <c r="F418" s="36"/>
      <c r="G418" s="33" t="s">
        <v>99</v>
      </c>
    </row>
    <row r="419" spans="1:7" ht="32.25" thickBot="1">
      <c r="A419" s="19" t="s">
        <v>118</v>
      </c>
      <c r="B419" s="35"/>
      <c r="C419" s="35"/>
      <c r="D419" s="37"/>
      <c r="E419" s="34"/>
      <c r="F419" s="37"/>
      <c r="G419" s="34"/>
    </row>
    <row r="420" spans="1:7" ht="15.75">
      <c r="A420" s="23" t="s">
        <v>127</v>
      </c>
      <c r="B420" s="35" t="s">
        <v>123</v>
      </c>
      <c r="C420" s="35" t="s">
        <v>124</v>
      </c>
      <c r="D420" s="36"/>
      <c r="E420" s="33">
        <v>8</v>
      </c>
      <c r="F420" s="36"/>
      <c r="G420" s="33" t="s">
        <v>99</v>
      </c>
    </row>
    <row r="421" spans="1:7" ht="16.5" thickBot="1">
      <c r="A421" s="19" t="s">
        <v>92</v>
      </c>
      <c r="B421" s="35"/>
      <c r="C421" s="35"/>
      <c r="D421" s="37"/>
      <c r="E421" s="34"/>
      <c r="F421" s="37"/>
      <c r="G421" s="34"/>
    </row>
    <row r="422" spans="1:7" ht="15.75">
      <c r="A422" s="23" t="s">
        <v>128</v>
      </c>
      <c r="B422" s="35" t="s">
        <v>123</v>
      </c>
      <c r="C422" s="35" t="s">
        <v>124</v>
      </c>
      <c r="D422" s="36"/>
      <c r="E422" s="33">
        <v>11</v>
      </c>
      <c r="F422" s="36"/>
      <c r="G422" s="33" t="s">
        <v>99</v>
      </c>
    </row>
    <row r="423" spans="1:7" ht="16.5" thickBot="1">
      <c r="A423" s="19" t="s">
        <v>104</v>
      </c>
      <c r="B423" s="35"/>
      <c r="C423" s="35"/>
      <c r="D423" s="37"/>
      <c r="E423" s="34"/>
      <c r="F423" s="37"/>
      <c r="G423" s="34"/>
    </row>
    <row r="424" spans="1:7" ht="15.75">
      <c r="A424" s="23" t="s">
        <v>129</v>
      </c>
      <c r="B424" s="35" t="s">
        <v>123</v>
      </c>
      <c r="C424" s="35" t="s">
        <v>124</v>
      </c>
      <c r="D424" s="36"/>
      <c r="E424" s="33">
        <v>54</v>
      </c>
      <c r="F424" s="36"/>
      <c r="G424" s="33" t="s">
        <v>99</v>
      </c>
    </row>
    <row r="425" spans="1:7" ht="16.5" thickBot="1">
      <c r="A425" s="19" t="s">
        <v>92</v>
      </c>
      <c r="B425" s="35"/>
      <c r="C425" s="35"/>
      <c r="D425" s="37"/>
      <c r="E425" s="34"/>
      <c r="F425" s="37"/>
      <c r="G425" s="34"/>
    </row>
    <row r="426" spans="1:7" ht="15.75">
      <c r="A426" s="23" t="s">
        <v>130</v>
      </c>
      <c r="B426" s="35" t="s">
        <v>123</v>
      </c>
      <c r="C426" s="35" t="s">
        <v>124</v>
      </c>
      <c r="D426" s="36"/>
      <c r="E426" s="33">
        <v>3</v>
      </c>
      <c r="F426" s="36"/>
      <c r="G426" s="33" t="s">
        <v>99</v>
      </c>
    </row>
    <row r="427" spans="1:7" ht="32.25" thickBot="1">
      <c r="A427" s="19" t="s">
        <v>118</v>
      </c>
      <c r="B427" s="35"/>
      <c r="C427" s="35"/>
      <c r="D427" s="37"/>
      <c r="E427" s="34"/>
      <c r="F427" s="37"/>
      <c r="G427" s="34"/>
    </row>
    <row r="428" spans="1:7" ht="15.75">
      <c r="A428" s="23" t="s">
        <v>131</v>
      </c>
      <c r="B428" s="35" t="s">
        <v>123</v>
      </c>
      <c r="C428" s="35" t="s">
        <v>124</v>
      </c>
      <c r="D428" s="36"/>
      <c r="E428" s="33">
        <v>24</v>
      </c>
      <c r="F428" s="36"/>
      <c r="G428" s="33" t="s">
        <v>99</v>
      </c>
    </row>
    <row r="429" spans="1:7" ht="16.5" thickBot="1">
      <c r="A429" s="19" t="s">
        <v>104</v>
      </c>
      <c r="B429" s="35"/>
      <c r="C429" s="35"/>
      <c r="D429" s="37"/>
      <c r="E429" s="34"/>
      <c r="F429" s="37"/>
      <c r="G429" s="34"/>
    </row>
    <row r="430" spans="1:7" ht="15.75">
      <c r="A430" s="23" t="s">
        <v>132</v>
      </c>
      <c r="B430" s="35" t="s">
        <v>123</v>
      </c>
      <c r="C430" s="35" t="s">
        <v>124</v>
      </c>
      <c r="D430" s="36"/>
      <c r="E430" s="33">
        <v>3</v>
      </c>
      <c r="F430" s="36"/>
      <c r="G430" s="33" t="s">
        <v>99</v>
      </c>
    </row>
    <row r="431" spans="1:7" ht="32.25" thickBot="1">
      <c r="A431" s="19" t="s">
        <v>118</v>
      </c>
      <c r="B431" s="35"/>
      <c r="C431" s="35"/>
      <c r="D431" s="37"/>
      <c r="E431" s="34"/>
      <c r="F431" s="37"/>
      <c r="G431" s="34"/>
    </row>
    <row r="432" spans="1:7" ht="15.75">
      <c r="A432" s="23" t="s">
        <v>133</v>
      </c>
      <c r="B432" s="35" t="s">
        <v>123</v>
      </c>
      <c r="C432" s="35" t="s">
        <v>124</v>
      </c>
      <c r="D432" s="36"/>
      <c r="E432" s="33">
        <v>6</v>
      </c>
      <c r="F432" s="36"/>
      <c r="G432" s="33" t="s">
        <v>99</v>
      </c>
    </row>
    <row r="433" spans="1:7" ht="16.5" thickBot="1">
      <c r="A433" s="19" t="s">
        <v>104</v>
      </c>
      <c r="B433" s="35"/>
      <c r="C433" s="35"/>
      <c r="D433" s="37"/>
      <c r="E433" s="34"/>
      <c r="F433" s="37"/>
      <c r="G433" s="34"/>
    </row>
    <row r="434" spans="1:7" ht="15.75">
      <c r="A434" s="23" t="s">
        <v>134</v>
      </c>
      <c r="B434" s="35" t="s">
        <v>123</v>
      </c>
      <c r="C434" s="35" t="s">
        <v>124</v>
      </c>
      <c r="D434" s="36"/>
      <c r="E434" s="33">
        <v>8</v>
      </c>
      <c r="F434" s="36"/>
      <c r="G434" s="33" t="s">
        <v>99</v>
      </c>
    </row>
    <row r="435" spans="1:7" ht="16.5" thickBot="1">
      <c r="A435" s="19" t="s">
        <v>104</v>
      </c>
      <c r="B435" s="35"/>
      <c r="C435" s="35"/>
      <c r="D435" s="37"/>
      <c r="E435" s="34"/>
      <c r="F435" s="37"/>
      <c r="G435" s="34"/>
    </row>
    <row r="436" spans="1:7" ht="15.75">
      <c r="A436" s="23" t="s">
        <v>135</v>
      </c>
      <c r="B436" s="35" t="s">
        <v>123</v>
      </c>
      <c r="C436" s="35" t="s">
        <v>124</v>
      </c>
      <c r="D436" s="36"/>
      <c r="E436" s="33">
        <v>46</v>
      </c>
      <c r="F436" s="36"/>
      <c r="G436" s="33" t="s">
        <v>99</v>
      </c>
    </row>
    <row r="437" spans="1:7" ht="16.5" thickBot="1">
      <c r="A437" s="19" t="s">
        <v>104</v>
      </c>
      <c r="B437" s="35"/>
      <c r="C437" s="35"/>
      <c r="D437" s="37"/>
      <c r="E437" s="34"/>
      <c r="F437" s="37"/>
      <c r="G437" s="34"/>
    </row>
    <row r="438" spans="1:7" ht="15.75">
      <c r="A438" s="23" t="s">
        <v>136</v>
      </c>
      <c r="B438" s="35" t="s">
        <v>123</v>
      </c>
      <c r="C438" s="35" t="s">
        <v>124</v>
      </c>
      <c r="D438" s="36"/>
      <c r="E438" s="33">
        <v>15</v>
      </c>
      <c r="F438" s="36"/>
      <c r="G438" s="33" t="s">
        <v>99</v>
      </c>
    </row>
    <row r="439" spans="1:7" ht="32.25" thickBot="1">
      <c r="A439" s="19" t="s">
        <v>101</v>
      </c>
      <c r="B439" s="35"/>
      <c r="C439" s="35"/>
      <c r="D439" s="37"/>
      <c r="E439" s="34"/>
      <c r="F439" s="37"/>
      <c r="G439" s="34"/>
    </row>
    <row r="440" spans="1:7" ht="15.75">
      <c r="A440" s="23" t="s">
        <v>137</v>
      </c>
      <c r="B440" s="35" t="s">
        <v>123</v>
      </c>
      <c r="C440" s="35" t="s">
        <v>124</v>
      </c>
      <c r="D440" s="36"/>
      <c r="E440" s="33">
        <v>47</v>
      </c>
      <c r="F440" s="36"/>
      <c r="G440" s="33" t="s">
        <v>99</v>
      </c>
    </row>
    <row r="441" spans="1:7" ht="16.5" thickBot="1">
      <c r="A441" s="19" t="s">
        <v>104</v>
      </c>
      <c r="B441" s="35"/>
      <c r="C441" s="35"/>
      <c r="D441" s="37"/>
      <c r="E441" s="34"/>
      <c r="F441" s="37"/>
      <c r="G441" s="34"/>
    </row>
    <row r="442" spans="1:7" ht="15.75">
      <c r="A442" s="23" t="s">
        <v>138</v>
      </c>
      <c r="B442" s="35" t="s">
        <v>123</v>
      </c>
      <c r="C442" s="35" t="s">
        <v>124</v>
      </c>
      <c r="D442" s="36"/>
      <c r="E442" s="33">
        <v>1</v>
      </c>
      <c r="F442" s="36"/>
      <c r="G442" s="33" t="s">
        <v>99</v>
      </c>
    </row>
    <row r="443" spans="1:7" ht="32.25" thickBot="1">
      <c r="A443" s="19" t="s">
        <v>118</v>
      </c>
      <c r="B443" s="35"/>
      <c r="C443" s="35"/>
      <c r="D443" s="37"/>
      <c r="E443" s="34"/>
      <c r="F443" s="37"/>
      <c r="G443" s="34"/>
    </row>
    <row r="445" spans="1:7">
      <c r="A445" t="s">
        <v>141</v>
      </c>
    </row>
    <row r="446" spans="1:7">
      <c r="A446" s="9" t="s">
        <v>142</v>
      </c>
    </row>
    <row r="449" spans="1:4">
      <c r="A449" t="s">
        <v>143</v>
      </c>
    </row>
    <row r="450" spans="1:4">
      <c r="B450" t="s">
        <v>95</v>
      </c>
      <c r="C450" t="s">
        <v>146</v>
      </c>
      <c r="D450" t="s">
        <v>147</v>
      </c>
    </row>
    <row r="451" spans="1:4" ht="23.25">
      <c r="A451" t="s">
        <v>144</v>
      </c>
      <c r="B451" s="25">
        <v>67939</v>
      </c>
      <c r="C451" s="24">
        <v>1380000</v>
      </c>
      <c r="D451" s="24">
        <v>4180000</v>
      </c>
    </row>
    <row r="452" spans="1:4" ht="23.25">
      <c r="A452" t="s">
        <v>145</v>
      </c>
      <c r="B452" s="25">
        <v>2770</v>
      </c>
      <c r="C452" s="24">
        <v>81751</v>
      </c>
      <c r="D452" s="24">
        <v>286000</v>
      </c>
    </row>
    <row r="453" spans="1:4">
      <c r="B453">
        <f>+B452/B451*100</f>
        <v>4.0771868882379785</v>
      </c>
      <c r="C453">
        <f>+C452/C451*100</f>
        <v>5.9239855072463765</v>
      </c>
      <c r="D453">
        <f>+D452/D451*100</f>
        <v>6.8421052631578956</v>
      </c>
    </row>
    <row r="454" spans="1:4">
      <c r="A454" s="9" t="s">
        <v>148</v>
      </c>
    </row>
    <row r="455" spans="1:4">
      <c r="A455" s="9"/>
    </row>
    <row r="456" spans="1:4">
      <c r="A456" s="9"/>
    </row>
    <row r="457" spans="1:4">
      <c r="A457" s="9"/>
    </row>
    <row r="458" spans="1:4">
      <c r="A458" s="9"/>
    </row>
    <row r="459" spans="1:4">
      <c r="A459" s="9"/>
    </row>
    <row r="460" spans="1:4">
      <c r="A460" s="9"/>
    </row>
    <row r="461" spans="1:4">
      <c r="A461" s="1">
        <v>44014</v>
      </c>
      <c r="B461" s="9" t="s">
        <v>165</v>
      </c>
    </row>
    <row r="490" spans="8:14" s="31" customFormat="1"/>
    <row r="492" spans="8:14" ht="15.75">
      <c r="H492" s="26" t="s">
        <v>158</v>
      </c>
      <c r="L492" s="26" t="s">
        <v>161</v>
      </c>
    </row>
    <row r="493" spans="8:14" ht="27">
      <c r="H493" s="27" t="s">
        <v>151</v>
      </c>
      <c r="I493" s="28"/>
      <c r="J493" s="29">
        <v>43918</v>
      </c>
      <c r="L493" s="27" t="s">
        <v>149</v>
      </c>
      <c r="M493" s="28"/>
      <c r="N493" s="27" t="s">
        <v>150</v>
      </c>
    </row>
    <row r="494" spans="8:14" ht="36">
      <c r="H494" s="27" t="s">
        <v>152</v>
      </c>
      <c r="I494" s="28"/>
      <c r="J494" s="30">
        <v>57362</v>
      </c>
      <c r="L494" s="27" t="s">
        <v>151</v>
      </c>
      <c r="M494" s="28"/>
      <c r="N494" s="29">
        <v>43974</v>
      </c>
    </row>
    <row r="495" spans="8:14" ht="45">
      <c r="H495" s="27" t="s">
        <v>153</v>
      </c>
      <c r="I495" s="28"/>
      <c r="J495" s="30">
        <v>59387</v>
      </c>
      <c r="L495" s="27" t="s">
        <v>152</v>
      </c>
      <c r="M495" s="28"/>
      <c r="N495" s="30">
        <v>53253</v>
      </c>
    </row>
    <row r="496" spans="8:14" ht="45">
      <c r="H496" s="27" t="s">
        <v>154</v>
      </c>
      <c r="I496" s="28"/>
      <c r="J496" s="30">
        <v>63189</v>
      </c>
      <c r="L496" s="27" t="s">
        <v>153</v>
      </c>
      <c r="M496" s="28"/>
      <c r="N496" s="30">
        <v>55130</v>
      </c>
    </row>
    <row r="497" spans="2:14" ht="36">
      <c r="H497" s="27" t="s">
        <v>155</v>
      </c>
      <c r="I497" s="28"/>
      <c r="J497" s="27" t="s">
        <v>156</v>
      </c>
      <c r="L497" s="27" t="s">
        <v>154</v>
      </c>
      <c r="M497" s="28"/>
      <c r="N497" s="30">
        <v>59668</v>
      </c>
    </row>
    <row r="498" spans="2:14" ht="18">
      <c r="L498" s="27" t="s">
        <v>155</v>
      </c>
      <c r="M498" s="28"/>
      <c r="N498" s="27" t="s">
        <v>157</v>
      </c>
    </row>
    <row r="499" spans="2:14">
      <c r="L499" s="27"/>
      <c r="M499" s="28"/>
      <c r="N499" s="27"/>
    </row>
    <row r="500" spans="2:14">
      <c r="L500" s="27"/>
      <c r="M500" s="28"/>
      <c r="N500" s="29"/>
    </row>
    <row r="501" spans="2:14" ht="15.75">
      <c r="H501" s="26" t="s">
        <v>159</v>
      </c>
      <c r="L501" s="26" t="s">
        <v>163</v>
      </c>
    </row>
    <row r="502" spans="2:14" ht="27">
      <c r="H502" s="27" t="s">
        <v>151</v>
      </c>
      <c r="I502" s="28"/>
      <c r="J502" s="29">
        <v>43932</v>
      </c>
      <c r="L502" s="27" t="s">
        <v>151</v>
      </c>
      <c r="M502" s="28"/>
      <c r="N502" s="29">
        <v>43995</v>
      </c>
    </row>
    <row r="503" spans="2:14" ht="36">
      <c r="H503" s="27" t="s">
        <v>152</v>
      </c>
      <c r="I503" s="28"/>
      <c r="J503" s="30">
        <v>56257</v>
      </c>
      <c r="L503" s="27" t="s">
        <v>152</v>
      </c>
      <c r="M503" s="28"/>
      <c r="N503" s="30">
        <v>52708</v>
      </c>
    </row>
    <row r="504" spans="2:14" ht="45">
      <c r="B504" t="s">
        <v>166</v>
      </c>
      <c r="H504" s="27" t="s">
        <v>153</v>
      </c>
      <c r="I504" s="28"/>
      <c r="J504" s="30">
        <v>58258</v>
      </c>
      <c r="L504" s="27" t="s">
        <v>153</v>
      </c>
      <c r="M504" s="28"/>
      <c r="N504" s="30">
        <v>54545</v>
      </c>
    </row>
    <row r="505" spans="2:14" ht="36">
      <c r="H505" s="27" t="s">
        <v>154</v>
      </c>
      <c r="I505" s="28"/>
      <c r="J505" s="30">
        <v>78982</v>
      </c>
      <c r="L505" s="27" t="s">
        <v>154</v>
      </c>
      <c r="M505" s="28"/>
      <c r="N505" s="30">
        <v>53006</v>
      </c>
    </row>
    <row r="506" spans="2:14" ht="18">
      <c r="H506" s="27" t="s">
        <v>155</v>
      </c>
      <c r="I506" s="28"/>
      <c r="J506" s="27" t="s">
        <v>160</v>
      </c>
      <c r="L506" s="27" t="s">
        <v>155</v>
      </c>
      <c r="M506" s="28"/>
      <c r="N506" s="27" t="s">
        <v>164</v>
      </c>
    </row>
    <row r="518" spans="1:3" ht="15.75">
      <c r="A518" s="26" t="s">
        <v>158</v>
      </c>
    </row>
    <row r="519" spans="1:3">
      <c r="A519" s="27" t="s">
        <v>151</v>
      </c>
      <c r="B519" s="28"/>
      <c r="C519" s="29">
        <v>43918</v>
      </c>
    </row>
    <row r="520" spans="1:3" ht="18">
      <c r="A520" s="27" t="s">
        <v>152</v>
      </c>
      <c r="B520" s="28"/>
      <c r="C520" s="30">
        <v>57362</v>
      </c>
    </row>
    <row r="521" spans="1:3" ht="18">
      <c r="A521" s="27" t="s">
        <v>153</v>
      </c>
      <c r="B521" s="28"/>
      <c r="C521" s="30">
        <v>59387</v>
      </c>
    </row>
    <row r="522" spans="1:3" ht="18">
      <c r="A522" s="27" t="s">
        <v>154</v>
      </c>
      <c r="B522" s="28"/>
      <c r="C522" s="30">
        <v>63189</v>
      </c>
    </row>
    <row r="523" spans="1:3">
      <c r="A523" s="27" t="s">
        <v>155</v>
      </c>
      <c r="B523" s="28"/>
      <c r="C523" s="27" t="s">
        <v>156</v>
      </c>
    </row>
    <row r="524" spans="1:3" ht="15.75">
      <c r="A524" s="26"/>
    </row>
    <row r="525" spans="1:3" ht="15.75">
      <c r="A525" s="26" t="s">
        <v>159</v>
      </c>
    </row>
    <row r="526" spans="1:3">
      <c r="A526" s="27" t="s">
        <v>151</v>
      </c>
      <c r="B526" s="28"/>
      <c r="C526" s="29">
        <v>43932</v>
      </c>
    </row>
    <row r="527" spans="1:3" ht="18">
      <c r="A527" s="27" t="s">
        <v>152</v>
      </c>
      <c r="B527" s="28"/>
      <c r="C527" s="30">
        <v>56257</v>
      </c>
    </row>
    <row r="528" spans="1:3" ht="18">
      <c r="A528" s="27" t="s">
        <v>153</v>
      </c>
      <c r="B528" s="28"/>
      <c r="C528" s="30">
        <v>58258</v>
      </c>
    </row>
    <row r="529" spans="1:3" ht="18">
      <c r="A529" s="27" t="s">
        <v>154</v>
      </c>
      <c r="B529" s="28"/>
      <c r="C529" s="30">
        <v>78982</v>
      </c>
    </row>
    <row r="530" spans="1:3">
      <c r="A530" s="27" t="s">
        <v>155</v>
      </c>
      <c r="B530" s="28"/>
      <c r="C530" s="27" t="s">
        <v>160</v>
      </c>
    </row>
    <row r="531" spans="1:3" ht="15.75">
      <c r="A531" s="26"/>
    </row>
    <row r="532" spans="1:3" ht="15.75">
      <c r="A532" s="26" t="s">
        <v>161</v>
      </c>
    </row>
    <row r="533" spans="1:3">
      <c r="A533" s="27" t="s">
        <v>151</v>
      </c>
      <c r="B533" s="28"/>
      <c r="C533" s="29">
        <v>43918</v>
      </c>
    </row>
    <row r="534" spans="1:3" ht="18">
      <c r="A534" s="27" t="s">
        <v>152</v>
      </c>
      <c r="B534" s="28"/>
      <c r="C534" s="30">
        <v>57362</v>
      </c>
    </row>
    <row r="535" spans="1:3" ht="18">
      <c r="A535" s="27" t="s">
        <v>153</v>
      </c>
      <c r="B535" s="28"/>
      <c r="C535" s="30">
        <v>59387</v>
      </c>
    </row>
    <row r="536" spans="1:3" ht="18">
      <c r="A536" s="27" t="s">
        <v>154</v>
      </c>
      <c r="B536" s="28"/>
      <c r="C536" s="30">
        <v>63189</v>
      </c>
    </row>
    <row r="537" spans="1:3">
      <c r="A537" s="27" t="s">
        <v>155</v>
      </c>
      <c r="B537" s="28"/>
      <c r="C537" s="27" t="s">
        <v>156</v>
      </c>
    </row>
    <row r="538" spans="1:3" ht="15.75">
      <c r="A538" s="26"/>
    </row>
    <row r="539" spans="1:3">
      <c r="A539" s="27" t="s">
        <v>149</v>
      </c>
      <c r="B539" s="28"/>
      <c r="C539" s="27" t="s">
        <v>150</v>
      </c>
    </row>
    <row r="540" spans="1:3">
      <c r="A540" s="27" t="s">
        <v>151</v>
      </c>
      <c r="B540" s="28"/>
      <c r="C540" s="29">
        <v>43974</v>
      </c>
    </row>
    <row r="541" spans="1:3" ht="18">
      <c r="A541" s="27" t="s">
        <v>152</v>
      </c>
      <c r="B541" s="28"/>
      <c r="C541" s="30">
        <v>53253</v>
      </c>
    </row>
    <row r="542" spans="1:3" ht="18">
      <c r="A542" s="27" t="s">
        <v>153</v>
      </c>
      <c r="B542" s="28"/>
      <c r="C542" s="30">
        <v>55130</v>
      </c>
    </row>
    <row r="543" spans="1:3" ht="18">
      <c r="A543" s="27" t="s">
        <v>154</v>
      </c>
      <c r="B543" s="28"/>
      <c r="C543" s="30">
        <v>59668</v>
      </c>
    </row>
    <row r="544" spans="1:3">
      <c r="A544" s="27" t="s">
        <v>155</v>
      </c>
      <c r="B544" s="28"/>
      <c r="C544" s="27" t="s">
        <v>157</v>
      </c>
    </row>
    <row r="545" spans="1:3" ht="15.75">
      <c r="A545" s="26"/>
    </row>
    <row r="546" spans="1:3" ht="15.75">
      <c r="A546" s="26" t="s">
        <v>162</v>
      </c>
    </row>
    <row r="547" spans="1:3" ht="15.75">
      <c r="A547" s="26"/>
    </row>
    <row r="548" spans="1:3" ht="15.75">
      <c r="A548" s="26"/>
    </row>
    <row r="549" spans="1:3">
      <c r="A549" s="27" t="s">
        <v>149</v>
      </c>
      <c r="B549" s="28"/>
      <c r="C549" s="27" t="s">
        <v>150</v>
      </c>
    </row>
    <row r="550" spans="1:3">
      <c r="A550" s="27" t="s">
        <v>151</v>
      </c>
      <c r="B550" s="28"/>
      <c r="C550" s="29">
        <v>43974</v>
      </c>
    </row>
    <row r="551" spans="1:3" ht="18">
      <c r="A551" s="27" t="s">
        <v>152</v>
      </c>
      <c r="B551" s="28"/>
      <c r="C551" s="30">
        <v>53253</v>
      </c>
    </row>
    <row r="552" spans="1:3" ht="18">
      <c r="A552" s="27" t="s">
        <v>153</v>
      </c>
      <c r="B552" s="28"/>
      <c r="C552" s="30">
        <v>55130</v>
      </c>
    </row>
    <row r="553" spans="1:3" ht="18">
      <c r="A553" s="27" t="s">
        <v>154</v>
      </c>
      <c r="B553" s="28"/>
      <c r="C553" s="30">
        <v>59668</v>
      </c>
    </row>
    <row r="554" spans="1:3">
      <c r="A554" s="27" t="s">
        <v>155</v>
      </c>
      <c r="B554" s="28"/>
      <c r="C554" s="27" t="s">
        <v>157</v>
      </c>
    </row>
    <row r="555" spans="1:3" ht="15.75">
      <c r="A555" s="26"/>
    </row>
    <row r="556" spans="1:3" ht="15.75">
      <c r="A556" s="26" t="s">
        <v>163</v>
      </c>
    </row>
    <row r="557" spans="1:3">
      <c r="A557" s="27" t="s">
        <v>151</v>
      </c>
      <c r="B557" s="28"/>
      <c r="C557" s="29">
        <v>43995</v>
      </c>
    </row>
    <row r="558" spans="1:3" ht="18">
      <c r="A558" s="27" t="s">
        <v>152</v>
      </c>
      <c r="B558" s="28"/>
      <c r="C558" s="30">
        <v>52708</v>
      </c>
    </row>
    <row r="559" spans="1:3" ht="18">
      <c r="A559" s="27" t="s">
        <v>153</v>
      </c>
      <c r="B559" s="28"/>
      <c r="C559" s="30">
        <v>54545</v>
      </c>
    </row>
    <row r="560" spans="1:3" ht="18">
      <c r="A560" s="27" t="s">
        <v>154</v>
      </c>
      <c r="B560" s="28"/>
      <c r="C560" s="30">
        <v>53006</v>
      </c>
    </row>
    <row r="561" spans="1:8">
      <c r="A561" s="27" t="s">
        <v>155</v>
      </c>
      <c r="B561" s="28"/>
      <c r="C561" s="27" t="s">
        <v>164</v>
      </c>
    </row>
    <row r="562" spans="1:8" ht="15.75">
      <c r="A562" s="26"/>
    </row>
    <row r="563" spans="1:8" ht="15.75">
      <c r="A563" s="26"/>
    </row>
    <row r="564" spans="1:8" ht="15.75">
      <c r="A564" s="26"/>
    </row>
    <row r="565" spans="1:8">
      <c r="A565" s="32" t="s">
        <v>167</v>
      </c>
      <c r="B565" s="9" t="s">
        <v>165</v>
      </c>
      <c r="H565" t="s">
        <v>168</v>
      </c>
    </row>
    <row r="594" spans="1:12">
      <c r="B594" t="s">
        <v>170</v>
      </c>
      <c r="C594" t="s">
        <v>171</v>
      </c>
      <c r="I594" t="s">
        <v>172</v>
      </c>
      <c r="K594" t="s">
        <v>170</v>
      </c>
      <c r="L594" t="s">
        <v>171</v>
      </c>
    </row>
    <row r="595" spans="1:12">
      <c r="A595" t="s">
        <v>169</v>
      </c>
      <c r="B595">
        <v>55000</v>
      </c>
      <c r="C595" s="24">
        <v>70000</v>
      </c>
      <c r="D595">
        <f>+B595/C595*100</f>
        <v>78.571428571428569</v>
      </c>
      <c r="E595">
        <f>100-D595</f>
        <v>21.428571428571431</v>
      </c>
      <c r="F595">
        <f>100*70/55</f>
        <v>127.27272727272727</v>
      </c>
      <c r="I595">
        <v>1957766</v>
      </c>
      <c r="K595">
        <f>+B595/I595*100</f>
        <v>2.809324505584426</v>
      </c>
      <c r="L595">
        <f>+C595/I595*100</f>
        <v>3.5755039161983611</v>
      </c>
    </row>
    <row r="598" spans="1:12">
      <c r="D598">
        <f>15/55*100</f>
        <v>27.27272727272727</v>
      </c>
    </row>
  </sheetData>
  <mergeCells count="235">
    <mergeCell ref="B368:B369"/>
    <mergeCell ref="C368:C369"/>
    <mergeCell ref="D368:D369"/>
    <mergeCell ref="E368:E369"/>
    <mergeCell ref="F368:F369"/>
    <mergeCell ref="G368:G369"/>
    <mergeCell ref="A22:A23"/>
    <mergeCell ref="B366:B367"/>
    <mergeCell ref="C366:C367"/>
    <mergeCell ref="D366:D367"/>
    <mergeCell ref="F366:F367"/>
    <mergeCell ref="G366:G367"/>
    <mergeCell ref="E366:E367"/>
    <mergeCell ref="G370:G371"/>
    <mergeCell ref="B372:B373"/>
    <mergeCell ref="C372:C373"/>
    <mergeCell ref="D372:D373"/>
    <mergeCell ref="E372:E373"/>
    <mergeCell ref="F372:F373"/>
    <mergeCell ref="G372:G373"/>
    <mergeCell ref="B370:B371"/>
    <mergeCell ref="C370:C371"/>
    <mergeCell ref="D370:D371"/>
    <mergeCell ref="E370:E371"/>
    <mergeCell ref="F370:F371"/>
    <mergeCell ref="G374:G375"/>
    <mergeCell ref="B376:B377"/>
    <mergeCell ref="C376:C377"/>
    <mergeCell ref="D376:D377"/>
    <mergeCell ref="E376:E377"/>
    <mergeCell ref="F376:F377"/>
    <mergeCell ref="G376:G377"/>
    <mergeCell ref="B374:B375"/>
    <mergeCell ref="C374:C375"/>
    <mergeCell ref="D374:D375"/>
    <mergeCell ref="E374:E375"/>
    <mergeCell ref="F374:F375"/>
    <mergeCell ref="G378:G379"/>
    <mergeCell ref="B380:B381"/>
    <mergeCell ref="C380:C381"/>
    <mergeCell ref="D380:D381"/>
    <mergeCell ref="E380:E381"/>
    <mergeCell ref="F380:F381"/>
    <mergeCell ref="G380:G381"/>
    <mergeCell ref="B378:B379"/>
    <mergeCell ref="C378:C379"/>
    <mergeCell ref="D378:D379"/>
    <mergeCell ref="E378:E379"/>
    <mergeCell ref="F378:F379"/>
    <mergeCell ref="G382:G383"/>
    <mergeCell ref="B384:B385"/>
    <mergeCell ref="C384:C385"/>
    <mergeCell ref="D384:D385"/>
    <mergeCell ref="E384:E385"/>
    <mergeCell ref="F384:F385"/>
    <mergeCell ref="G384:G385"/>
    <mergeCell ref="B382:B383"/>
    <mergeCell ref="C382:C383"/>
    <mergeCell ref="D382:D383"/>
    <mergeCell ref="E382:E383"/>
    <mergeCell ref="F382:F383"/>
    <mergeCell ref="G386:G387"/>
    <mergeCell ref="B388:B389"/>
    <mergeCell ref="C388:C389"/>
    <mergeCell ref="D388:D389"/>
    <mergeCell ref="E388:E389"/>
    <mergeCell ref="F388:F389"/>
    <mergeCell ref="G388:G389"/>
    <mergeCell ref="B386:B387"/>
    <mergeCell ref="C386:C387"/>
    <mergeCell ref="D386:D387"/>
    <mergeCell ref="E386:E387"/>
    <mergeCell ref="F386:F387"/>
    <mergeCell ref="G390:G391"/>
    <mergeCell ref="B392:B393"/>
    <mergeCell ref="C392:C393"/>
    <mergeCell ref="D392:D393"/>
    <mergeCell ref="E392:E393"/>
    <mergeCell ref="F392:F393"/>
    <mergeCell ref="G392:G393"/>
    <mergeCell ref="B390:B391"/>
    <mergeCell ref="C390:C391"/>
    <mergeCell ref="D390:D391"/>
    <mergeCell ref="E390:E391"/>
    <mergeCell ref="F390:F391"/>
    <mergeCell ref="G394:G395"/>
    <mergeCell ref="B396:B397"/>
    <mergeCell ref="C396:C397"/>
    <mergeCell ref="D396:D397"/>
    <mergeCell ref="E396:E397"/>
    <mergeCell ref="F396:F397"/>
    <mergeCell ref="G396:G397"/>
    <mergeCell ref="B394:B395"/>
    <mergeCell ref="C394:C395"/>
    <mergeCell ref="D394:D395"/>
    <mergeCell ref="E394:E395"/>
    <mergeCell ref="F394:F395"/>
    <mergeCell ref="G398:G399"/>
    <mergeCell ref="B400:B401"/>
    <mergeCell ref="C400:C401"/>
    <mergeCell ref="D400:D401"/>
    <mergeCell ref="E400:E401"/>
    <mergeCell ref="F400:F401"/>
    <mergeCell ref="G400:G401"/>
    <mergeCell ref="B398:B399"/>
    <mergeCell ref="C398:C399"/>
    <mergeCell ref="D398:D399"/>
    <mergeCell ref="E398:E399"/>
    <mergeCell ref="F398:F399"/>
    <mergeCell ref="G402:G403"/>
    <mergeCell ref="B404:B405"/>
    <mergeCell ref="C404:C405"/>
    <mergeCell ref="D404:D405"/>
    <mergeCell ref="E404:E405"/>
    <mergeCell ref="F404:F405"/>
    <mergeCell ref="G404:G405"/>
    <mergeCell ref="B402:B403"/>
    <mergeCell ref="C402:C403"/>
    <mergeCell ref="D402:D403"/>
    <mergeCell ref="E402:E403"/>
    <mergeCell ref="F402:F403"/>
    <mergeCell ref="G406:G407"/>
    <mergeCell ref="B408:B409"/>
    <mergeCell ref="C408:C409"/>
    <mergeCell ref="D408:D409"/>
    <mergeCell ref="E408:E409"/>
    <mergeCell ref="F408:F409"/>
    <mergeCell ref="G408:G409"/>
    <mergeCell ref="B406:B407"/>
    <mergeCell ref="C406:C407"/>
    <mergeCell ref="D406:D407"/>
    <mergeCell ref="E406:E407"/>
    <mergeCell ref="F406:F407"/>
    <mergeCell ref="G410:G411"/>
    <mergeCell ref="B412:B413"/>
    <mergeCell ref="C412:C413"/>
    <mergeCell ref="D412:D413"/>
    <mergeCell ref="E412:E413"/>
    <mergeCell ref="F412:F413"/>
    <mergeCell ref="G412:G413"/>
    <mergeCell ref="B410:B411"/>
    <mergeCell ref="C410:C411"/>
    <mergeCell ref="D410:D411"/>
    <mergeCell ref="E410:E411"/>
    <mergeCell ref="F410:F411"/>
    <mergeCell ref="G414:G415"/>
    <mergeCell ref="B416:B417"/>
    <mergeCell ref="C416:C417"/>
    <mergeCell ref="D416:D417"/>
    <mergeCell ref="E416:E417"/>
    <mergeCell ref="F416:F417"/>
    <mergeCell ref="G416:G417"/>
    <mergeCell ref="B414:B415"/>
    <mergeCell ref="C414:C415"/>
    <mergeCell ref="D414:D415"/>
    <mergeCell ref="E414:E415"/>
    <mergeCell ref="F414:F415"/>
    <mergeCell ref="G418:G419"/>
    <mergeCell ref="B420:B421"/>
    <mergeCell ref="C420:C421"/>
    <mergeCell ref="D420:D421"/>
    <mergeCell ref="E420:E421"/>
    <mergeCell ref="F420:F421"/>
    <mergeCell ref="G420:G421"/>
    <mergeCell ref="B418:B419"/>
    <mergeCell ref="C418:C419"/>
    <mergeCell ref="D418:D419"/>
    <mergeCell ref="E418:E419"/>
    <mergeCell ref="F418:F419"/>
    <mergeCell ref="G422:G423"/>
    <mergeCell ref="B424:B425"/>
    <mergeCell ref="C424:C425"/>
    <mergeCell ref="D424:D425"/>
    <mergeCell ref="E424:E425"/>
    <mergeCell ref="F424:F425"/>
    <mergeCell ref="G424:G425"/>
    <mergeCell ref="B422:B423"/>
    <mergeCell ref="C422:C423"/>
    <mergeCell ref="D422:D423"/>
    <mergeCell ref="E422:E423"/>
    <mergeCell ref="F422:F423"/>
    <mergeCell ref="G426:G427"/>
    <mergeCell ref="B428:B429"/>
    <mergeCell ref="C428:C429"/>
    <mergeCell ref="D428:D429"/>
    <mergeCell ref="E428:E429"/>
    <mergeCell ref="F428:F429"/>
    <mergeCell ref="G428:G429"/>
    <mergeCell ref="B426:B427"/>
    <mergeCell ref="C426:C427"/>
    <mergeCell ref="D426:D427"/>
    <mergeCell ref="E426:E427"/>
    <mergeCell ref="F426:F427"/>
    <mergeCell ref="G430:G431"/>
    <mergeCell ref="B432:B433"/>
    <mergeCell ref="C432:C433"/>
    <mergeCell ref="D432:D433"/>
    <mergeCell ref="E432:E433"/>
    <mergeCell ref="F432:F433"/>
    <mergeCell ref="G432:G433"/>
    <mergeCell ref="B430:B431"/>
    <mergeCell ref="C430:C431"/>
    <mergeCell ref="D430:D431"/>
    <mergeCell ref="E430:E431"/>
    <mergeCell ref="F430:F431"/>
    <mergeCell ref="G434:G435"/>
    <mergeCell ref="B436:B437"/>
    <mergeCell ref="C436:C437"/>
    <mergeCell ref="D436:D437"/>
    <mergeCell ref="E436:E437"/>
    <mergeCell ref="F436:F437"/>
    <mergeCell ref="G436:G437"/>
    <mergeCell ref="B434:B435"/>
    <mergeCell ref="C434:C435"/>
    <mergeCell ref="D434:D435"/>
    <mergeCell ref="E434:E435"/>
    <mergeCell ref="F434:F435"/>
    <mergeCell ref="G442:G443"/>
    <mergeCell ref="B442:B443"/>
    <mergeCell ref="C442:C443"/>
    <mergeCell ref="D442:D443"/>
    <mergeCell ref="E442:E443"/>
    <mergeCell ref="F442:F443"/>
    <mergeCell ref="G438:G439"/>
    <mergeCell ref="B440:B441"/>
    <mergeCell ref="G440:G441"/>
    <mergeCell ref="B438:B439"/>
    <mergeCell ref="C438:C439"/>
    <mergeCell ref="D438:D439"/>
    <mergeCell ref="E438:E439"/>
    <mergeCell ref="F438:F439"/>
    <mergeCell ref="C440:C441"/>
    <mergeCell ref="D440:D441"/>
    <mergeCell ref="E440:E441"/>
    <mergeCell ref="F440:F441"/>
  </mergeCells>
  <phoneticPr fontId="12" type="noConversion"/>
  <hyperlinks>
    <hyperlink ref="G5" r:id="rId1"/>
    <hyperlink ref="E5" r:id="rId2"/>
    <hyperlink ref="A19" r:id="rId3"/>
    <hyperlink ref="I5" r:id="rId4"/>
    <hyperlink ref="A33" r:id="rId5"/>
    <hyperlink ref="A87" r:id="rId6"/>
    <hyperlink ref="A56" r:id="rId7"/>
    <hyperlink ref="B107" r:id="rId8"/>
    <hyperlink ref="A122" r:id="rId9"/>
    <hyperlink ref="A167" r:id="rId10"/>
    <hyperlink ref="A171" r:id="rId11"/>
    <hyperlink ref="F5" r:id="rId12"/>
    <hyperlink ref="A260" r:id="rId13" display="https://www.nytimes.com/interactive/2020/04/10/upshot/coronavirus-deaths-new-york-city.html"/>
    <hyperlink ref="A299" r:id="rId14"/>
    <hyperlink ref="A364" r:id="rId15"/>
    <hyperlink ref="A446" r:id="rId16" location="excess-mortality" display="https://www.euromomo.eu/graphs-and-maps - excess-mortality"/>
    <hyperlink ref="A454" r:id="rId17"/>
    <hyperlink ref="B461" r:id="rId18" location="dashboard" display="https://www.cdc.gov/nchs/nvss/vsrr/covid19/excess_deaths.htm - dashboard"/>
    <hyperlink ref="B565" r:id="rId19" location="dashboard" display="https://www.cdc.gov/nchs/nvss/vsrr/covid19/excess_deaths.htm - dashboard"/>
  </hyperlinks>
  <pageMargins left="0.7" right="0.7" top="0.75" bottom="0.75" header="0.3" footer="0.3"/>
  <pageSetup orientation="portrait" r:id="rId20"/>
  <drawing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honeticPr fontId="1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 John's Seminary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Staff</cp:lastModifiedBy>
  <dcterms:created xsi:type="dcterms:W3CDTF">2020-03-17T13:17:12Z</dcterms:created>
  <dcterms:modified xsi:type="dcterms:W3CDTF">2020-09-17T14:04:47Z</dcterms:modified>
</cp:coreProperties>
</file>